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mplementation Matrix" sheetId="1" r:id="rId4"/>
    <sheet state="visible" name="Strategy Tracker" sheetId="2" r:id="rId5"/>
    <sheet state="visible" name="Metrics Rubric" sheetId="3" r:id="rId6"/>
  </sheets>
  <definedNames>
    <definedName hidden="1" localSheetId="0" name="_xlnm._FilterDatabase">'Implementation Matrix'!$A$2:$X$79</definedName>
    <definedName hidden="1" localSheetId="1" name="_xlnm._FilterDatabase">'Strategy Tracker'!$A$1:$E$78</definedName>
  </definedNames>
  <calcPr/>
</workbook>
</file>

<file path=xl/sharedStrings.xml><?xml version="1.0" encoding="utf-8"?>
<sst xmlns="http://schemas.openxmlformats.org/spreadsheetml/2006/main" count="1680" uniqueCount="579">
  <si>
    <t>Strategies</t>
  </si>
  <si>
    <t>Responsible Entities</t>
  </si>
  <si>
    <t>Funding Opportunities</t>
  </si>
  <si>
    <t>Logistics</t>
  </si>
  <si>
    <t>Examples/Case Studies</t>
  </si>
  <si>
    <t>Core Theme</t>
  </si>
  <si>
    <t>G
O
A
L</t>
  </si>
  <si>
    <t>Strategy
Code</t>
  </si>
  <si>
    <t>Strategy Narrative</t>
  </si>
  <si>
    <t>Strategy Type</t>
  </si>
  <si>
    <t>Town Department (Lead)</t>
  </si>
  <si>
    <t>Town Department (Support)</t>
  </si>
  <si>
    <t>Town Board/ Committee (Lead)</t>
  </si>
  <si>
    <t>Town Board/ Committee (Support)</t>
  </si>
  <si>
    <t>Local Organization (Support)</t>
  </si>
  <si>
    <t>Additional Partners</t>
  </si>
  <si>
    <t>Municipal Funding Source Opportunities</t>
  </si>
  <si>
    <t>State Funding Source Opportunities</t>
  </si>
  <si>
    <t>State Funding Source Opportunities 2</t>
  </si>
  <si>
    <t>State Funding Source Opportunities 3</t>
  </si>
  <si>
    <t>State Funding Source Opportunities 4</t>
  </si>
  <si>
    <t>Federal Funding Source Opportunities</t>
  </si>
  <si>
    <t>Non-Profit Funding Source Opportunities</t>
  </si>
  <si>
    <t>Approximate Cost</t>
  </si>
  <si>
    <t>Timing</t>
  </si>
  <si>
    <t>Link 1</t>
  </si>
  <si>
    <t>Link 2</t>
  </si>
  <si>
    <t>Link 3</t>
  </si>
  <si>
    <t>Link 4</t>
  </si>
  <si>
    <t>Core Theme 1</t>
  </si>
  <si>
    <t>A</t>
  </si>
  <si>
    <t>1.A1</t>
  </si>
  <si>
    <t>Consider amending the Open Space Residential Design bylaw to align with the Open Space Design / Natural Resource Protection Zoning model bylaw.</t>
  </si>
  <si>
    <t>Regulatory &amp; Policy</t>
  </si>
  <si>
    <t>Planning and Zoning Admin</t>
  </si>
  <si>
    <t>Town Administrator</t>
  </si>
  <si>
    <t>Planning Board</t>
  </si>
  <si>
    <t>Open Space Committee</t>
  </si>
  <si>
    <t>EEA Planning Assistance Grant</t>
  </si>
  <si>
    <t>MAPC technical assistance</t>
  </si>
  <si>
    <t>Community Planning Grant</t>
  </si>
  <si>
    <t>$ = less than $50k</t>
  </si>
  <si>
    <t>Medium-Term (4-7 years)</t>
  </si>
  <si>
    <t>Model Bylaw</t>
  </si>
  <si>
    <t>Wellesley, MA</t>
  </si>
  <si>
    <t>Ashby, MA</t>
  </si>
  <si>
    <t>Presentation</t>
  </si>
  <si>
    <t>1.A2</t>
  </si>
  <si>
    <t>Provide guidelines for and education on installing and maintaining sustainable landscapes on public and private lands, for example, through the Greenscapes North Shore Coalition’s guidelines or other readily available resources (see also the Water Conservation Plan 2007).</t>
  </si>
  <si>
    <t>DPW</t>
  </si>
  <si>
    <t>Sustainability Committee</t>
  </si>
  <si>
    <t>Topsfield Garden Club</t>
  </si>
  <si>
    <t>MAPC</t>
  </si>
  <si>
    <t>Barr Association</t>
  </si>
  <si>
    <t>Long-Term (8-10+ years)</t>
  </si>
  <si>
    <t>Concord, MA</t>
  </si>
  <si>
    <r>
      <rPr>
        <rFont val="Lato"/>
        <color rgb="FF1155CC"/>
        <sz val="11.0"/>
        <u/>
      </rPr>
      <t>Greenscapes North Shore Coalition</t>
    </r>
    <r>
      <rPr>
        <rFont val="Lato"/>
        <color rgb="FF000000"/>
        <sz val="11.0"/>
      </rPr>
      <t xml:space="preserve"> "Your Yard"</t>
    </r>
  </si>
  <si>
    <t>1.A3</t>
  </si>
  <si>
    <t>Increase involvement with regional collaborations (e.g., Ipswich River Watershed Association) to help meet common water quality, groundwater protection, and stormwater management goals and objectives (see the Water Conservation Plan 2007).</t>
  </si>
  <si>
    <t>Capacity Building</t>
  </si>
  <si>
    <t>Storm Water Coordinator</t>
  </si>
  <si>
    <t>MS4 Coordinator</t>
  </si>
  <si>
    <t>Conservation</t>
  </si>
  <si>
    <t>Ipswich River Watershed Association</t>
  </si>
  <si>
    <t>Department of Public Works (Water)</t>
  </si>
  <si>
    <t>Ipswich River Water Association community services</t>
  </si>
  <si>
    <t>Short-Term (0-3 years)</t>
  </si>
  <si>
    <t>1.A4</t>
  </si>
  <si>
    <t>Develop a specific policy, process, and priority list by which the Town determines whether to exercise its right of first refusal under Chapter 61.</t>
  </si>
  <si>
    <t>Agricultural Commission; Select Board</t>
  </si>
  <si>
    <t>Town Counsel services</t>
  </si>
  <si>
    <t>Wenham, MA</t>
  </si>
  <si>
    <t>Chapter 61</t>
  </si>
  <si>
    <t>1.A5</t>
  </si>
  <si>
    <t>Use grants and other funding mechanisms to purchase conservation restrictions or acquire prioritized high-value conservation land designated on the Town’s priority list, especially properties that abut existing open space and recreational land. The Town could also partner with a regional land trust on acquisition or holding conservation restrictions.</t>
  </si>
  <si>
    <t>Design, Physical, &amp; Acquisition</t>
  </si>
  <si>
    <t>Select Board</t>
  </si>
  <si>
    <t>Finance Committee</t>
  </si>
  <si>
    <t>Essex Country Greenbelt</t>
  </si>
  <si>
    <t>Conservation Partnership Grant Program</t>
  </si>
  <si>
    <t>Landscape Partnership Grant Program</t>
  </si>
  <si>
    <t>LAND Grant</t>
  </si>
  <si>
    <t>Agricultural Preservation Restriction Program</t>
  </si>
  <si>
    <t>Land and Water Conservation Fund Grant</t>
  </si>
  <si>
    <t>$$$$ = $1m+</t>
  </si>
  <si>
    <t>Transfer of Development Rights (TDR) program</t>
  </si>
  <si>
    <t>Land and Recreation Grants and Loans</t>
  </si>
  <si>
    <t>Essex County Greenbelt land conservation options</t>
  </si>
  <si>
    <t>Agricultural Preservation Restriction program</t>
  </si>
  <si>
    <t>B</t>
  </si>
  <si>
    <t>1.B1</t>
  </si>
  <si>
    <t>Collaborate and support revising and resurrecting the existing Historical Commission’s self-guided historic walking route centered around the Town Center, share it via the website, make paper copies available, and create a virtual town-wide tour.</t>
  </si>
  <si>
    <t>Programmatic</t>
  </si>
  <si>
    <t>Historical Commission</t>
  </si>
  <si>
    <t>Economic and Community Development Committee</t>
  </si>
  <si>
    <t>Topsfield Historical Society</t>
  </si>
  <si>
    <t>Speical Projects; Communications Director; Recreation; Library</t>
  </si>
  <si>
    <t>Local Cultural Council</t>
  </si>
  <si>
    <t>Salem Witch Trials Online Tour</t>
  </si>
  <si>
    <t>Maynard Historic Walking Tours</t>
  </si>
  <si>
    <t>Topsfield Existing Historic District Tour</t>
  </si>
  <si>
    <t>1.B2</t>
  </si>
  <si>
    <t>Identify, assess, and prioritize areas for new local historic districts, including the potential for a floating district to protect thematic resources that are not co-located.</t>
  </si>
  <si>
    <t>Massachusetts Historical Commission Survey and Planning Grant Program</t>
  </si>
  <si>
    <t>Establishing Local Historic Districts</t>
  </si>
  <si>
    <t>Floating district</t>
  </si>
  <si>
    <t>Medway Master Plan report</t>
  </si>
  <si>
    <t>Massachusetts Historical Commission Survey and Planning grant program</t>
  </si>
  <si>
    <t>1.B3</t>
  </si>
  <si>
    <t>Identify possible incentives for private property owners to invest in and maintain historic structures and educate private property owners of historic structures about existing incentives.</t>
  </si>
  <si>
    <t>Board of Assessors</t>
  </si>
  <si>
    <t>Massachusetts Preservation Projects Fund</t>
  </si>
  <si>
    <t>Federal and state tax credits</t>
  </si>
  <si>
    <t>Preservation restrictions (federal income tax deduction if donation)</t>
  </si>
  <si>
    <t>$$ = $50k-$250k</t>
  </si>
  <si>
    <t>Bedford, MA</t>
  </si>
  <si>
    <t>Massachusetts Preservation Projects fund</t>
  </si>
  <si>
    <t>Massachusetts Historic Preservation matching grants</t>
  </si>
  <si>
    <t>Massachusetts Historic Rehabilitation Tax Credit</t>
  </si>
  <si>
    <t>1.B4</t>
  </si>
  <si>
    <t>Continue partnerships with the Topsfield Historic Commission, Friends of the Topsfield Library, and Topsfield Historical Society to build public knowledge and tourism base for of historical figures and events (e.g., Salem witch trials, religious history, indigenous history, agricultural history, etc.).</t>
  </si>
  <si>
    <t>Public Library</t>
  </si>
  <si>
    <t>Historic Commission</t>
  </si>
  <si>
    <t>Topsfield Public Library; Board of Library Trustees; Recreation</t>
  </si>
  <si>
    <t>Local Cultural Council funds</t>
  </si>
  <si>
    <t>Friends of the Topsfield Library</t>
  </si>
  <si>
    <t>Mass Humanities grants</t>
  </si>
  <si>
    <t>Topsfield Cultural Council grants</t>
  </si>
  <si>
    <t>1.B5</t>
  </si>
  <si>
    <t>Explore opportunities to install appropriate wayfinding signage, especially in the Historic District.</t>
  </si>
  <si>
    <t>Department of Public Works</t>
  </si>
  <si>
    <t>MHC Survey and Planning Grant</t>
  </si>
  <si>
    <t>Ipswich, MA</t>
  </si>
  <si>
    <t>Wayfinding signage definition</t>
  </si>
  <si>
    <t>C</t>
  </si>
  <si>
    <t>1.C1</t>
  </si>
  <si>
    <t>Seek grants to incentivize private water storage and groundwater recharge through a no/low-cost rain barrel program.</t>
  </si>
  <si>
    <t>Bought at cost, and sold to residents for net zero cost</t>
  </si>
  <si>
    <t>Great American Rain Barrel Co.</t>
  </si>
  <si>
    <t>Newburyport, MA</t>
  </si>
  <si>
    <t>State rain barrel program</t>
  </si>
  <si>
    <t>1.C2</t>
  </si>
  <si>
    <t>Educate the public on sustainability and resiliency topics, such as water conservation in tandem with their water bills, renewable energy options, and solid waste management.</t>
  </si>
  <si>
    <t>Ipswich River Watershed Association Community Services</t>
  </si>
  <si>
    <t>Winchester, MA</t>
  </si>
  <si>
    <t>1.C3</t>
  </si>
  <si>
    <t>Establish a Solid Waste Advisory Committee to evaluate new services, expand existing services, and educate residents about programs that improve recycling rates, encourage composting, and reduce the amount of waste being landfilled. Examples might be to expand bi-weekly recycling to weekly pickup and set up a “swap shed” where residents can exchange unwanted, still-usable items.</t>
  </si>
  <si>
    <t>Board of Health</t>
  </si>
  <si>
    <t>Sustainable Materials Recovery Program Municipal Grant and Technical Assistance</t>
  </si>
  <si>
    <t>Sustainable Materials Recovery Program (SMRP) Municipal Grant</t>
  </si>
  <si>
    <t>MassDEP Reduce, Reuse, Repair Micro-Grant</t>
  </si>
  <si>
    <t>Falmouth, MA</t>
  </si>
  <si>
    <r>
      <rPr>
        <rFont val="Lato"/>
        <color rgb="FF0563C1"/>
        <sz val="11.0"/>
        <u/>
      </rPr>
      <t>Composting</t>
    </r>
    <r>
      <rPr>
        <rFont val="Lato"/>
        <color rgb="FF000000"/>
        <sz val="11.0"/>
      </rPr>
      <t xml:space="preserve"> (Mass.gov)</t>
    </r>
  </si>
  <si>
    <r>
      <rPr>
        <rFont val="Lato"/>
        <color rgb="FF0563C1"/>
        <sz val="11.0"/>
        <u/>
      </rPr>
      <t>Swap shop</t>
    </r>
    <r>
      <rPr>
        <rFont val="Lato"/>
        <color rgb="FF000000"/>
        <sz val="11.0"/>
      </rPr>
      <t xml:space="preserve"> (Mass.gov)</t>
    </r>
  </si>
  <si>
    <t>Yarmouth, MA</t>
  </si>
  <si>
    <t>Core Theme 2</t>
  </si>
  <si>
    <t>2.A1</t>
  </si>
  <si>
    <t>Update the Topsfield Complete Streets Prioritization Plan to identify what has already been accomplished and where to prioritize investment in biking infrastructure around the Town, such as bike parking at municipal facilities and open spaces, public repair stations in strategic locations, and bike lanes along major thoroughfares.</t>
  </si>
  <si>
    <t>Traffic Advisory Committee</t>
  </si>
  <si>
    <t>Special Projects; Rail Trail Committee</t>
  </si>
  <si>
    <t>Rural Development Fund</t>
  </si>
  <si>
    <t>Safe Routes to Schools</t>
  </si>
  <si>
    <t>Transportation Improvement Program (TIP)</t>
  </si>
  <si>
    <t>Shared Streets and Spaces Grant</t>
  </si>
  <si>
    <t>Chapter 90</t>
  </si>
  <si>
    <t>Arlington, MA Sept. 2023 Update</t>
  </si>
  <si>
    <t>Topsfield Complete Streets Prioritization Plan</t>
  </si>
  <si>
    <t>Public repair stations tutorial</t>
  </si>
  <si>
    <t>2.A2</t>
  </si>
  <si>
    <t>Update the Topsfield Complete Streets Prioritization Plan to identify what has already been accomplished and where to prioritize infrastructure improvements at key intersections, such as Route 1 and Route 97, Route 97 and Main Street, Central Street and Route 1, and Washington Street and Boxford Road.</t>
  </si>
  <si>
    <t>Department of Public Works (Highway)</t>
  </si>
  <si>
    <t>Special Projects</t>
  </si>
  <si>
    <t>Complete Streets Funding Program</t>
  </si>
  <si>
    <t>Massworks</t>
  </si>
  <si>
    <t>Watertown, MA 2023 Update</t>
  </si>
  <si>
    <t>2.A3</t>
  </si>
  <si>
    <t>Update the Topsfield Complete Streets Prioritization Plan to identify what has already been accomplished and where to prioritize pedestrian access across the Town, such as Town facilities, school buildings, open spaces, and major thoroughfares.</t>
  </si>
  <si>
    <t>Complete Streets Funding</t>
  </si>
  <si>
    <t>North Reading, MA</t>
  </si>
  <si>
    <t>2.A4</t>
  </si>
  <si>
    <t>Conduct an ADA audit of key corridors in town and the Rail Trail to identify locations needing improvements, such as curb ramps, crosswalks, and accessible pedestrian signals.</t>
  </si>
  <si>
    <t>ADA Coordinator</t>
  </si>
  <si>
    <t>Rail Trail Committee</t>
  </si>
  <si>
    <t>ADA Improvement grants</t>
  </si>
  <si>
    <t>New Marlbourough, MA</t>
  </si>
  <si>
    <t>Westford Road Safety audit (with ADA recommendations)</t>
  </si>
  <si>
    <t>2.B1</t>
  </si>
  <si>
    <t>Encourage the development of multi-family, non-age restricted housing in the Business Village, Business Highway, Business Highway North, and Business Park Districts through existing and newly proposed zoning and a new MBTA district.</t>
  </si>
  <si>
    <t>Zoning Board of Appeals</t>
  </si>
  <si>
    <t>Topsfield Community Partnership</t>
  </si>
  <si>
    <t>EEA Planning Assistance Grants</t>
  </si>
  <si>
    <t>Citizen Planner Training Collaborative</t>
  </si>
  <si>
    <t>MBTA district requirements</t>
  </si>
  <si>
    <t>2.B2</t>
  </si>
  <si>
    <t>Establish a Housing Advisory Committee. The Housing Advisory Committee could advocate for zoning changes in response to housing needs, improve town capacity to implement housing strategies and policies, build public and political support for Topsfield's housing goals, do community outreach and education, and foster partnerships with regional housing organizations.</t>
  </si>
  <si>
    <t>Future Housing Advisory Committee</t>
  </si>
  <si>
    <t>Volunteer</t>
  </si>
  <si>
    <t>Housing Toolbox for MA Communities</t>
  </si>
  <si>
    <t>Groveland, MA Affordable Housing Committee</t>
  </si>
  <si>
    <t>Orleans, MA Affordable Housing Committee</t>
  </si>
  <si>
    <t>Ayer, MA Affordable Housing Committee</t>
  </si>
  <si>
    <t>2.B3</t>
  </si>
  <si>
    <t>Seek funding and a consultant to create a housing plan to analyze housing needs, evaluate the market feasibility and impacts of zoning changes, and work with the Town to identify other regulatory, programmatic, coordination, and capacity strategies.</t>
  </si>
  <si>
    <t>Community Planning Grant Program</t>
  </si>
  <si>
    <t>Ipswich, MA HPP</t>
  </si>
  <si>
    <t>Orleans, MA Ten-Year Housing Plan</t>
  </si>
  <si>
    <t>2.C1</t>
  </si>
  <si>
    <t>Explore options to reinstate the Topsfield Park and Ride bus service to offer options to local commuter rail stations and/or commuting into Boston.</t>
  </si>
  <si>
    <t>Massachusetts Department of Transportation</t>
  </si>
  <si>
    <t>Community Transit Grant Program</t>
  </si>
  <si>
    <t>Efficiency and Regionalization Grant PRogram</t>
  </si>
  <si>
    <t>Community Connections grant</t>
  </si>
  <si>
    <t>Regional Transit Innovation Grant</t>
  </si>
  <si>
    <t>Mobility Assistance Program</t>
  </si>
  <si>
    <t>$$$ = $250k-$1m</t>
  </si>
  <si>
    <t xml:space="preserve">Topsfield Park and Ride bus service </t>
  </si>
  <si>
    <t>2.C2</t>
  </si>
  <si>
    <t>Collaborate with the RMV to host regular Older Adult safe driving workshops for residents and caregivers to extend independent living options for older adults and reduce related crashes in Town.</t>
  </si>
  <si>
    <t>Council on Aging</t>
  </si>
  <si>
    <t>Registry of Motor Vehicles</t>
  </si>
  <si>
    <t>Council on Aging (COA)</t>
  </si>
  <si>
    <t>Heping Hands Mini-Grants</t>
  </si>
  <si>
    <t>RMV Safe Driving Courses</t>
  </si>
  <si>
    <t>Older Adult safe driving workshops</t>
  </si>
  <si>
    <t>MassDOT: Crash Data Portal (Must select Topsfield)</t>
  </si>
  <si>
    <t>2.C3</t>
  </si>
  <si>
    <t>Seek funding opportunities to expand the Council on Aging shuttle bus capacity, service routes, vehicle type, adding lift-assists, and ridership requirements.</t>
  </si>
  <si>
    <t>MAPC Taxicab, Livery, and Hackney Transporation Partnership Grants Program</t>
  </si>
  <si>
    <t>Community Connections Grant</t>
  </si>
  <si>
    <t>Mobility ASsistance PRogram</t>
  </si>
  <si>
    <t>Council on Aging shuttle bus</t>
  </si>
  <si>
    <t>Waltham, MA</t>
  </si>
  <si>
    <t>2.C4</t>
  </si>
  <si>
    <t>Investigate the potential use of Council on Aging vehicle(s) for on-demand shuttle use during off hours.</t>
  </si>
  <si>
    <t>Efficiency and Regionalization Grant Program</t>
  </si>
  <si>
    <t>On-demand service</t>
  </si>
  <si>
    <t>Marshfield GATRA</t>
  </si>
  <si>
    <t>Acton, MA</t>
  </si>
  <si>
    <t>Core Theme 3</t>
  </si>
  <si>
    <t>3.A1</t>
  </si>
  <si>
    <t>Regularly review and update zoning downtown and in commercial areas on Route 1 to be conducive to development by allowing more by-right target industries as new commercial uses arise.</t>
  </si>
  <si>
    <t>EEA Planning Grants</t>
  </si>
  <si>
    <t>Topsfield Zoning Bylaw Table of Use Regulations</t>
  </si>
  <si>
    <t>3.A2</t>
  </si>
  <si>
    <t>Capitalize on residents’ overwhelming support for increased business activity by advancing market-ready economic development opportunities.</t>
  </si>
  <si>
    <t>Community One Stop for Growth</t>
  </si>
  <si>
    <t>Former Highway Garage Building</t>
  </si>
  <si>
    <t>---</t>
  </si>
  <si>
    <t>3.A3</t>
  </si>
  <si>
    <t>Encourage and incentivize the development of a restaurant or pub in the downtown area to enhance the vibrancy and build community through actively seeking out innovative and creative programs as well as formal paths such as federal and state grants.</t>
  </si>
  <si>
    <t>Local property tax incentive (TIF)</t>
  </si>
  <si>
    <t>Pubic Surplus Property Project</t>
  </si>
  <si>
    <t>Downtown Revitilization Plan</t>
  </si>
  <si>
    <t>3.A4</t>
  </si>
  <si>
    <t>Continue to invest in beautification and placemaking initiatives downtown to attract residents and visitors, through ongoing stewardship of existing amenities, and new placemaking initiatives as maintenance capacity allows.</t>
  </si>
  <si>
    <t>MassDOT Complete Streets</t>
  </si>
  <si>
    <t>Shared Streets and Spaces</t>
  </si>
  <si>
    <t>Solar street lights</t>
  </si>
  <si>
    <t>Shared Streets and Spaces Grant Program</t>
  </si>
  <si>
    <t>3.A5</t>
  </si>
  <si>
    <t>Explore opportunities to expand wastewater infrastructure capacity downtown.</t>
  </si>
  <si>
    <t>State Revolving Fund (SRF) Loan Program</t>
  </si>
  <si>
    <t>MassWorks</t>
  </si>
  <si>
    <t>HousingWorks Infrastructure Program</t>
  </si>
  <si>
    <t>Massachusetts Water Resources Grants &amp; Financial Assistance</t>
  </si>
  <si>
    <t>U.S. EPA Funding Sources for Small and Rural Wastewater Systems</t>
  </si>
  <si>
    <t>3.A6</t>
  </si>
  <si>
    <t>Investigate options for design guidelines for Topsfield's commercial districts or modify the site plan review standards to ensure new development is compatible with the Town, as a part of the site plan review process.</t>
  </si>
  <si>
    <t>MA Downtown Initiative Program</t>
  </si>
  <si>
    <t>Watertown, MA</t>
  </si>
  <si>
    <t>Mendon, MA Design Guidelines</t>
  </si>
  <si>
    <t>design guidelines</t>
  </si>
  <si>
    <t>3.B1</t>
  </si>
  <si>
    <t>Work proactively with existing landowners to support the redevelopment of vacant or underutilized properties on Route 1.</t>
  </si>
  <si>
    <t>MassDev Site Readiness Program</t>
  </si>
  <si>
    <t>MassDev Underutilized Properties</t>
  </si>
  <si>
    <t>Community Development Finance Institutions</t>
  </si>
  <si>
    <t>Redevelopment of Obsolete Land Uses in Your Community</t>
  </si>
  <si>
    <t>3.B2</t>
  </si>
  <si>
    <t>Support existing business retention and expansion through open communication and coordination with business owners.</t>
  </si>
  <si>
    <t>Topsfield operating budget</t>
  </si>
  <si>
    <t>Small Business Technical Assistance Program</t>
  </si>
  <si>
    <t>Small Business Development Center Network</t>
  </si>
  <si>
    <t>Tips for Business Retention &amp; Expansion</t>
  </si>
  <si>
    <t>3.C1</t>
  </si>
  <si>
    <t>Explore hiring a Community Development Director
or Town Planner to support small businesses, take advantage of
economic development opportunities (e.g., financing incentives,
grants, etc.), and develop a marketing strategy for attracting new
business that aligns with the Town’s vision and goals.</t>
  </si>
  <si>
    <t>Building Inspector/ Zoning Enforcement Officer</t>
  </si>
  <si>
    <t>Town operating budget</t>
  </si>
  <si>
    <r>
      <rPr>
        <rFont val="Lato"/>
        <color rgb="FF0563C1"/>
        <sz val="11.0"/>
        <u/>
      </rPr>
      <t>Somerset, MA Town Planner Description</t>
    </r>
    <r>
      <rPr>
        <rFont val="Lato"/>
        <color rgb="FF0563C1"/>
        <sz val="11.0"/>
        <u/>
      </rPr>
      <t xml:space="preserve">  </t>
    </r>
  </si>
  <si>
    <t>3.C2</t>
  </si>
  <si>
    <t>Develop and communicate clear and standardized guidelines and procedures for prospective entrepreneurs, including a point-person to speak with at the Town and user-friendly website interfaces (contingent on additional Town capacity).</t>
  </si>
  <si>
    <t>Building Inspector</t>
  </si>
  <si>
    <t>New Bedford EDC</t>
  </si>
  <si>
    <t>Andover, MA Business Resource Guide</t>
  </si>
  <si>
    <t>3.C3</t>
  </si>
  <si>
    <t>Expand awareness of volunteer opportunities and strengthen community partnerships related to economic development and entrepreneurship (Topsfield Community Partnership).</t>
  </si>
  <si>
    <t>Digital Communication Coordinator</t>
  </si>
  <si>
    <t>Topsfield Community Partnership)</t>
  </si>
  <si>
    <t>3.C4</t>
  </si>
  <si>
    <t>Cultivate strong working relationships between the Town and key businesses/ economic development players, either formally (i.e., through a local or regional Business Chamber) or informally through open communication and mutual respect.</t>
  </si>
  <si>
    <t>Business Chamber</t>
  </si>
  <si>
    <t>3.C5</t>
  </si>
  <si>
    <t>Continue to support and promote small businesses and local farms, including events showcasing local businesses.</t>
  </si>
  <si>
    <t>Recreation</t>
  </si>
  <si>
    <t>Hudson, MA events page</t>
  </si>
  <si>
    <t>Grow Food Northampton</t>
  </si>
  <si>
    <t>Topsfield, MA Business Development Showcase</t>
  </si>
  <si>
    <t>Core Theme 4</t>
  </si>
  <si>
    <t>4.A1</t>
  </si>
  <si>
    <t>Explore opportunities to expand the Recreation Department's capacity through a Community Development Director and/or Recreation Director.</t>
  </si>
  <si>
    <t xml:space="preserve">Recreation </t>
  </si>
  <si>
    <t>Recreation Director.</t>
  </si>
  <si>
    <t>4.A2</t>
  </si>
  <si>
    <t>Continue supporting and collaborating with local groups to offer historical and cultural education-based events for residents and promote volunteerism in the community, for example through the Topsfield Public Library, the Historical Society, the Parent Teacher Association Organization (TESPTO), the TriTown Council, Cultural Council, and Council on Aging.</t>
  </si>
  <si>
    <t>Cultural Council</t>
  </si>
  <si>
    <t>Tri-Town Council</t>
  </si>
  <si>
    <t>Local cultural council</t>
  </si>
  <si>
    <t>MHC planning grant</t>
  </si>
  <si>
    <t>Friends of the Public library</t>
  </si>
  <si>
    <t>Amherst, MA</t>
  </si>
  <si>
    <t>Massachusetts Service Alliance</t>
  </si>
  <si>
    <t>4.A3</t>
  </si>
  <si>
    <t>Continue to host community events for residents and visitors near the Town Center and Town Common area, such as the Holiday on the Green and HomeGrown Market.</t>
  </si>
  <si>
    <t>Agricultural Commission</t>
  </si>
  <si>
    <t>Historic Society</t>
  </si>
  <si>
    <t>Topsfield Events</t>
  </si>
  <si>
    <t>4.A4</t>
  </si>
  <si>
    <t>Continue to explore intergenerational programs to connect youth and young adults with older adults.</t>
  </si>
  <si>
    <t>School Departmentss</t>
  </si>
  <si>
    <t>Elementary and Masconomet School Committees</t>
  </si>
  <si>
    <t>Holden, MA</t>
  </si>
  <si>
    <t>intergenerational programs</t>
  </si>
  <si>
    <t>4.A5</t>
  </si>
  <si>
    <t>Update and maintain a town-wide online shared event coordination calendar.</t>
  </si>
  <si>
    <t>4.B1</t>
  </si>
  <si>
    <t>Expand Topsfield Top 10 Newsletter to proactively market upcoming events and opportunities in Town.</t>
  </si>
  <si>
    <t>4.B2</t>
  </si>
  <si>
    <t>Continue to advance the use of electronic applications for permit submittal and review.</t>
  </si>
  <si>
    <t>Building &amp; Zoning Enforcement Ofificer</t>
  </si>
  <si>
    <t>Special Projects; All Permitting Department Heads</t>
  </si>
  <si>
    <t>Community Compact IT Grant</t>
  </si>
  <si>
    <t>Mashpee, MA</t>
  </si>
  <si>
    <t>Arlington, MA online permitting system announcement</t>
  </si>
  <si>
    <t>4.B3</t>
  </si>
  <si>
    <t>Continue modernizing policies and implement staff training on social media as an effective communication tool.</t>
  </si>
  <si>
    <t>Massachusetts Municipal Association Considerations for a Municipal Social Media Policy</t>
  </si>
  <si>
    <t>4.B4</t>
  </si>
  <si>
    <t>Support the Town library in its goals to enable all residents access to current technologies and to provide education on how to work those technologies.</t>
  </si>
  <si>
    <t>Board of Library Trustees</t>
  </si>
  <si>
    <t>Town operating funds</t>
  </si>
  <si>
    <t>Friends of the Public Library</t>
  </si>
  <si>
    <t>BPL Services</t>
  </si>
  <si>
    <t>Shrewsbury Services</t>
  </si>
  <si>
    <t>Topsfield, MA Strategic Plan</t>
  </si>
  <si>
    <t>4.B5</t>
  </si>
  <si>
    <t>Support the schools in their goal to invest in modern teaching and learning technologies.</t>
  </si>
  <si>
    <t>School Departments</t>
  </si>
  <si>
    <t>Masconomet Regional School Departmentss</t>
  </si>
  <si>
    <t>Town capital budget</t>
  </si>
  <si>
    <t>DESE STEM Grants</t>
  </si>
  <si>
    <t>Methuen, MA School Tech</t>
  </si>
  <si>
    <t>Topsfield Public Schools</t>
  </si>
  <si>
    <t xml:space="preserve">Masconomet Regional School District strategic planning process </t>
  </si>
  <si>
    <t>4.C1</t>
  </si>
  <si>
    <t>Implement the Topsfield Open Space and Recreation Plan (OSRP 2019) through its seven-year Action Plan.</t>
  </si>
  <si>
    <t>Other partners as identified in the 2019 OSRP</t>
  </si>
  <si>
    <t>Open Space Plan</t>
  </si>
  <si>
    <t>4.C2</t>
  </si>
  <si>
    <t>Increase Town beautification efforts by identifying places for permanent and temporary public art and landscaping installations.</t>
  </si>
  <si>
    <t>Cultural Commission</t>
  </si>
  <si>
    <t>Topsfield Community Parternship</t>
  </si>
  <si>
    <t>MAPC Arts and Culture Technical Assistance</t>
  </si>
  <si>
    <t>Commonwealth Places</t>
  </si>
  <si>
    <t>Topsfield Library Sculpture Program</t>
  </si>
  <si>
    <r>
      <rPr>
        <rFont val="Lato"/>
        <color rgb="FF000000"/>
        <sz val="11.0"/>
      </rPr>
      <t xml:space="preserve">How </t>
    </r>
    <r>
      <rPr>
        <rFont val="Lato"/>
        <color rgb="FF0563C1"/>
        <sz val="11.0"/>
        <u/>
      </rPr>
      <t>public art</t>
    </r>
    <r>
      <rPr>
        <rFont val="Lato"/>
        <color rgb="FF000000"/>
        <sz val="11.0"/>
      </rPr>
      <t xml:space="preserve"> can improve quality of life</t>
    </r>
  </si>
  <si>
    <t>Amherst, MA Public Art Commission</t>
  </si>
  <si>
    <t>4.C3</t>
  </si>
  <si>
    <t>Expand public-private partnerships to activate public and private facilities in off-hours for cultural activities and to boost indoor athletic and art-based recreation opportunities. Ideas may include the school buildings, Public Hall, library, Tri-Town Council event spaces, Emerson Center, and Topsfield Fairgrounds.</t>
  </si>
  <si>
    <t>Recreation Department</t>
  </si>
  <si>
    <t>Topsfield Fairgrounds</t>
  </si>
  <si>
    <t>4.C4</t>
  </si>
  <si>
    <t>Support ongoing efforts to create a linked trail network per the 2019 Open Space and Recreation Plan.</t>
  </si>
  <si>
    <t>Friends of Topsfield Trails</t>
  </si>
  <si>
    <t>Recreational Trails Program</t>
  </si>
  <si>
    <t>4.C5</t>
  </si>
  <si>
    <t>Consider opportunities to promote Recreational Amenities such as the new Pump Track and Pye Brook Disc Golf Course to host races and tournaments to draw tourism.</t>
  </si>
  <si>
    <t>Amesbury Pines Disc Golf Tournament</t>
  </si>
  <si>
    <t>Pump Track.com</t>
  </si>
  <si>
    <t>4.C6</t>
  </si>
  <si>
    <t>Create an updated ADA Transition Plan to improve access to public facilities, playgrounds, and open spaces for people with disabilities.</t>
  </si>
  <si>
    <t>Parkland Acquisitions and Renovations for Communities (PARC) Grant</t>
  </si>
  <si>
    <t>Braintree, MA</t>
  </si>
  <si>
    <t>ADA Transition Plan</t>
  </si>
  <si>
    <t>Core Theme 5</t>
  </si>
  <si>
    <t>5.A1</t>
  </si>
  <si>
    <t>Seek grant opportunities to use green building design components in any municipal or school renovations or improvements where feasible and cost effective such as weatherization, material sourcing, indoor environmental quality, water usage, and waste management.</t>
  </si>
  <si>
    <t>TA/Facility Coordinator</t>
  </si>
  <si>
    <t>Sustainability Advisory Committee</t>
  </si>
  <si>
    <t>Procurement</t>
  </si>
  <si>
    <t>Green Communities</t>
  </si>
  <si>
    <r>
      <rPr>
        <rFont val="Lato"/>
        <color rgb="FF0563C1"/>
        <sz val="11.0"/>
        <u/>
      </rPr>
      <t>Green building design</t>
    </r>
    <r>
      <rPr>
        <rFont val="Lato"/>
        <color rgb="FF000000"/>
        <sz val="11.0"/>
        <u/>
      </rPr>
      <t xml:space="preserve"> (EPA.gov)</t>
    </r>
  </si>
  <si>
    <t>Sustainability Advisory Committee's Strategic Plan</t>
  </si>
  <si>
    <t>5.A2</t>
  </si>
  <si>
    <t>Implement the recommendations in the Hazard Mitigation Plan/ Municipal Vulnerability Preparedness Plan (2021).</t>
  </si>
  <si>
    <t>Fire/Department of Public Works</t>
  </si>
  <si>
    <t>Other partners as identified in the 2021 HMP/MVPP</t>
  </si>
  <si>
    <t>Hazard Mitigation Grant Program</t>
  </si>
  <si>
    <t>Municipal Vulnerability Preparedness Action Grant</t>
  </si>
  <si>
    <t>Building Resilient Infrastructure and Communities (BRIC) Grant Program</t>
  </si>
  <si>
    <t>Hazard Mitigation Plan</t>
  </si>
  <si>
    <t>5.A3</t>
  </si>
  <si>
    <t>Continue to invest in energy-efficient equipment and facilities for municipal operations, including schools, that reduce carbon emissions, energy consumption, and costs.</t>
  </si>
  <si>
    <t>Tri-Town Schools Facility Manager; Procurement; School Committees</t>
  </si>
  <si>
    <t>Mass.gov Energy Efficiency Measures for Municipalities</t>
  </si>
  <si>
    <t>5.A4</t>
  </si>
  <si>
    <t>Prioritize electric or energy-efficient municipal vehicles whenever possible as new vehicles are purchased.</t>
  </si>
  <si>
    <t>Department of Public Works, and Fire, Police</t>
  </si>
  <si>
    <t>Any additional Department Managers whose departments have or acquire vehicles in the future</t>
  </si>
  <si>
    <t>MassEVIP Fleets Incentives</t>
  </si>
  <si>
    <t>Energy-efficient municipal vehicles (Mass.gov)</t>
  </si>
  <si>
    <t>5.A5</t>
  </si>
  <si>
    <t>Build on recent efforts, such as solar-powered streetlamps, to increase solar and other alternative energy sources at Town facilities and in Topsfield's public spaces.</t>
  </si>
  <si>
    <t>Finance Committee; Schools</t>
  </si>
  <si>
    <t>Solar-powered streetlamps</t>
  </si>
  <si>
    <t>5.A6</t>
  </si>
  <si>
    <t>Develop a greenhouse gas inventory to help understand Topsfield's baseline of significant sources of emissions, establish a greenhouse gas emission reduction goal, and document current measures taken to reduce greenhouse gas emissions. Additionally, develop an Action Plan to address gaps focusing on municipal energy reduction with high return on investment.</t>
  </si>
  <si>
    <t>GHG Concord, MA</t>
  </si>
  <si>
    <t>Dedham, MA</t>
  </si>
  <si>
    <r>
      <rPr>
        <rFont val="Lato"/>
        <color rgb="FF0563C1"/>
        <sz val="11.0"/>
        <u/>
      </rPr>
      <t>Greenhouse Gas Inventory</t>
    </r>
    <r>
      <rPr>
        <rFont val="Lato"/>
        <color rgb="FF000000"/>
        <sz val="11.0"/>
        <u/>
      </rPr>
      <t xml:space="preserve"> MAPC Toolkit</t>
    </r>
  </si>
  <si>
    <t>5.B1</t>
  </si>
  <si>
    <t>Continue supporting all departments to compete for grants that could provide training, planning support, or funds for physical improvements to roads and facilities.</t>
  </si>
  <si>
    <t>Department Heads</t>
  </si>
  <si>
    <t>Grant opportunities</t>
  </si>
  <si>
    <t>5.B2</t>
  </si>
  <si>
    <t>Continue to maintain and upgrade the municipal water supply infrastructure and capacity (e.g., through shared or alternative water resources such as regional planning with the Ipswich Watershed, the Salem-Beverly Water Supply Board, or MWRA).</t>
  </si>
  <si>
    <t>North Shore Task Force (Sen Tarr)</t>
  </si>
  <si>
    <t>Drinking Water Supply Protection Grant</t>
  </si>
  <si>
    <t>Water Management Act Grant Program</t>
  </si>
  <si>
    <t>Water supply infrastructure and capacity</t>
  </si>
  <si>
    <t>Ipswich Watershed</t>
  </si>
  <si>
    <t>Salem-Beverly Water Supply Board</t>
  </si>
  <si>
    <t>MWRA</t>
  </si>
  <si>
    <t>5.B3</t>
  </si>
  <si>
    <t>Identify where different departments or cross-departmental issues may require more intensive study (e.g., public safety building feasibility study) and identify funding needed to perform those studies.</t>
  </si>
  <si>
    <t>Fire Department</t>
  </si>
  <si>
    <t>Police Department</t>
  </si>
  <si>
    <t>Ashland Public Safety Building Feasability Study</t>
  </si>
  <si>
    <t>Ashby, MA Public Safety Building Feasibility Study</t>
  </si>
  <si>
    <t>5.B4</t>
  </si>
  <si>
    <t>Explore opportunities to enhance municipal services utilizing programs and funding opportunities from the Massachusetts Rural Policy Plan.</t>
  </si>
  <si>
    <t>Rural Policy Plan</t>
  </si>
  <si>
    <t>5.B5</t>
  </si>
  <si>
    <t>Support capital improvements to municipal facilities per the Town Facility Condition Assessment Study and Capital Master Improvement Plan.</t>
  </si>
  <si>
    <t>Town funds</t>
  </si>
  <si>
    <t>Facility Condition Assesemnt</t>
  </si>
  <si>
    <t>Capital Improvement Plan</t>
  </si>
  <si>
    <t>5.C1</t>
  </si>
  <si>
    <t>Evaluate the potential to develop a volunteer program through the Elementary and Masconomet Regional Schools, including the high school's volunteer requirement, local Scouts troops, and others, to aid in occasional, supplemental caretaking for Topsfield’s public spaces.</t>
  </si>
  <si>
    <t>Scouts</t>
  </si>
  <si>
    <t>High school's volunteer requirement</t>
  </si>
  <si>
    <t>5.C2</t>
  </si>
  <si>
    <t>Create a working list of "Wishlist" projects for departments to add to as necessary for volunteers to assist with.</t>
  </si>
  <si>
    <t>D</t>
  </si>
  <si>
    <t>5.D1</t>
  </si>
  <si>
    <t>The Town should adopt balanced budgets in which current revenues (non-one-time) equal or exceed current expenditures. The Finance Committee’s budget proposal to the Town Meeting will strive to include a financial plan including all general and enterprise funds and activities for the ensuing fiscal year, an accompanying budget message, and supporting documents.</t>
  </si>
  <si>
    <t>Town Accountant</t>
  </si>
  <si>
    <t>Masconomet Regional Schools</t>
  </si>
  <si>
    <t>Topsfield Financial Policy Guidelines</t>
  </si>
  <si>
    <t>5.D2</t>
  </si>
  <si>
    <t>Each year the Town Administrator, in consultation with the Finance Committee, will work to prepare a five-year Financial Forecast and a five-year Capital Improvement Plan.</t>
  </si>
  <si>
    <t>5.D3</t>
  </si>
  <si>
    <t xml:space="preserve">The Town will maintain a personnel system that accurately tracks authorized, filled, and unfilled positions as well as their funding source. Pay plans and pay rates will be regularly monitored to ensure accuracy and compliance with labor contracts and personnel policies. </t>
  </si>
  <si>
    <t>5.D4</t>
  </si>
  <si>
    <t>The Town will continue to utilize accounting practices that best conform to generally accepted accounting principles (GAAP) set forth by the Governmental Accounting Standards Board (GASB).</t>
  </si>
  <si>
    <t>Treasurer/Collector</t>
  </si>
  <si>
    <t>5.D5</t>
  </si>
  <si>
    <t>The Town should follow the guidance contained in the Inspector General’s “The Chapter 30B Manual: Procuring Supplies, Services and Real Property” to comply with the requirements of M.G.L. Ch. 30B.</t>
  </si>
  <si>
    <t>Purchasing Agent</t>
  </si>
  <si>
    <t>5.D6</t>
  </si>
  <si>
    <t>All efforts to collaborate between the Select Board, Finance Committee, and the local School Committee will be made to ensure transparency and coordination throughout the budgeting process. This may include holding joint meetings as necessary and feasible.</t>
  </si>
  <si>
    <t>Superintendent of School Departmentss</t>
  </si>
  <si>
    <t>E</t>
  </si>
  <si>
    <t>5E.1</t>
  </si>
  <si>
    <t>Reorient the school curriculum towards real-world readiness and 21st century competencies through a curriculum development and review process, student outcomes, assessments, and reporting systems.</t>
  </si>
  <si>
    <t>Masconomet Strategic Plan</t>
  </si>
  <si>
    <t>5E.2</t>
  </si>
  <si>
    <t>Meet individual student learning goals and enhance teaching practices through reviewing student service practices and programming, strengthening teacher collaboration systems and professional learning, and establishing ways to highlight successes and areas for improvement.</t>
  </si>
  <si>
    <t>5E.3</t>
  </si>
  <si>
    <t>Foster a safe, trusting, and joyful school culture where students and adults thrive and grow through developing a comprehensive system to support the development of social-emotional competencies and positive mental health.</t>
  </si>
  <si>
    <t>5E.4</t>
  </si>
  <si>
    <t>Build internal and external relationships through the development of mentoring and advisory programs to support both adults and students in the school.</t>
  </si>
  <si>
    <t>5E.5</t>
  </si>
  <si>
    <t>Implement a capital plan to ensure school facilities support the type of learning envisioned in the schools’ vision and values.</t>
  </si>
  <si>
    <t>Town  budget</t>
  </si>
  <si>
    <t>Masconomet Capital Planning Process</t>
  </si>
  <si>
    <t>Goal</t>
  </si>
  <si>
    <t>Strategy Code</t>
  </si>
  <si>
    <t>Status</t>
  </si>
  <si>
    <t>Legend</t>
  </si>
  <si>
    <t>Status by Core Theme</t>
  </si>
  <si>
    <t>Completed Strategy</t>
  </si>
  <si>
    <t>Core
Theme 1</t>
  </si>
  <si>
    <t>Core
Theme 2</t>
  </si>
  <si>
    <t>Core
Theme 3</t>
  </si>
  <si>
    <t>Core
Theme 4</t>
  </si>
  <si>
    <t>Core
Theme 5</t>
  </si>
  <si>
    <t>Total</t>
  </si>
  <si>
    <t>Provide guidelines for and education on installing and maintaining sustainable landscapes on public and private lands, for example, through the Greenscapes North Shore Coalition’s guidelines or other readily available resources.</t>
  </si>
  <si>
    <t>In Progress</t>
  </si>
  <si>
    <t>Increase involvement with regional collaborations (e.g., Ipswich River Water Association) to help meet common water quality, groundwater protection, and stormwater management goals and objectives.</t>
  </si>
  <si>
    <t>Decided not to persue</t>
  </si>
  <si>
    <t>Develop a specific policy and process by which the Town determines whether to exercise its right of first refusal under Chapter 61</t>
  </si>
  <si>
    <t>Not yet started</t>
  </si>
  <si>
    <t>Use grants and other funding mechanisms to purchase conservation restrictions or acquire prioritized high-value conservation land designated on the Town's priority list, especially properties that abut existing open space and recreational land. The Town could also partner with a regional land trust on acquisition or holding conservation restrictions.</t>
  </si>
  <si>
    <t>Develop incentives for private property owners to invest in and maintain historic structures and educate private property owners of historic structures about existing incentives.</t>
  </si>
  <si>
    <t>Explore opportunities to install wayfinding signage, especially in the Historic District.</t>
  </si>
  <si>
    <t>Educate the public on sustainability and resiliency topics, such as water conservation in tandem with their water bills, renewable energy options, and solid waste disposal.</t>
  </si>
  <si>
    <t>Establish a Solid Waste Advisory Committee to explore new services, expand existing services, and educate residents about programs that improve recycling rates, encourage composting, and reduce the costs of waste being landfilled. Examples might be to expand bi-weekly recycling to weekly pickup and set up a “swap shed” where residents can exchange unwanted, still-usable items.</t>
  </si>
  <si>
    <t>Explore hiring a Community Development Director or Town Planner to support small businesses, take advantage of economic development opportunities (e.g., financing incentives, grants, etc.), and develop a marketing strategy for attracting new business that aligns with the Town's vision and goals.</t>
  </si>
  <si>
    <t>Continue supporting and collaborating with local groups to offer historical and cultural education-based events for residents and promote volunteerism in the community, for example through the Topsfield Public Library, the Historical Society, and Council on Aging.</t>
  </si>
  <si>
    <t>Explore intergenerational programs to connect youth and young adults with older adults.</t>
  </si>
  <si>
    <t>Expand public-private partnerships to activate public and private facilities in off-hours for cultural activities and to boost indoor athletic and art-based recreation opportunities. Ideas may include the school buildings, Public Hall, library, Tri-Town Council Gym, Emerson Center, and Topsfield Fairgrounds.</t>
  </si>
  <si>
    <t>Seek grant opportunities to use green building design components in any municipal or school renovations or improvements, such as weatherization, material sourcing, indoor environmental quality, water usage, and waste disposal.</t>
  </si>
  <si>
    <t>Support capital improvements to municipal facilities per the Town Facility Condition Assessment and Capital Improvement Plan.</t>
  </si>
  <si>
    <t>Evaluate the potential to develop a volunteer program through the Masconomet Regional Schools, including the high school's volunteer requirement, local Scouts troops, and others, to aid in caretaking for Topsfield’s public spaces.</t>
  </si>
  <si>
    <t>The Town will utilize accounting practices that best conform to generally accepted accounting principles (GAAP) set forth by the Governmental Accounting Standards Board (GASB).</t>
  </si>
  <si>
    <t>Metric</t>
  </si>
  <si>
    <t>Data Source</t>
  </si>
  <si>
    <t>Starting #
(MM/DD/YYYY)</t>
  </si>
  <si>
    <t>Target</t>
  </si>
  <si>
    <t>Q1</t>
  </si>
  <si>
    <t>Q2</t>
  </si>
  <si>
    <t>Q3</t>
  </si>
  <si>
    <t>Q4</t>
  </si>
  <si>
    <t>Number of residents who use the Town's yard waste collection program</t>
  </si>
  <si>
    <t>#,###</t>
  </si>
  <si>
    <t>Total pounds of solid waste, recycling, compost, and hazardous material produced in Topsfield</t>
  </si>
  <si>
    <t>#,### lbs</t>
  </si>
  <si>
    <t>Compliance with NPSED permit requirements for MS4</t>
  </si>
  <si>
    <t>Y/N</t>
  </si>
  <si>
    <t>Number of gallons of drinking water available per day (average)</t>
  </si>
  <si>
    <t>#,### gal</t>
  </si>
  <si>
    <t>Number of gallons of water used by town per day (average)</t>
  </si>
  <si>
    <t>Water used/water available ratio (average)</t>
  </si>
  <si>
    <t>##%</t>
  </si>
  <si>
    <t>Number of historic resources in Topsfield that are protected through a preservation restriction, acquisition, or local historic district designation</t>
  </si>
  <si>
    <t>MHP MACRIS</t>
  </si>
  <si>
    <t>Townwide energy usage</t>
  </si>
  <si>
    <t>## Btu or ### kwh</t>
  </si>
  <si>
    <t>Number of non-single family housing units (planned + in progress + completed) since start date</t>
  </si>
  <si>
    <t>Town Permitting Data</t>
  </si>
  <si>
    <t>##</t>
  </si>
  <si>
    <t>Number of affordable housing planning efforts (planned + in progress + completed) since start date</t>
  </si>
  <si>
    <t>Request updated SHI from EOHLC</t>
  </si>
  <si>
    <t>H + T index score (housing and transportation costs as a percentage of household income)</t>
  </si>
  <si>
    <t>H + T Affordability Index</t>
  </si>
  <si>
    <t>Number of Complete Streets projects (planned + in progress + completed) since start date</t>
  </si>
  <si>
    <t>Number of commercial development projects (planned + in progress + completed) since start date</t>
  </si>
  <si>
    <t>Square footage of vacant industrial and commercial space</t>
  </si>
  <si>
    <t>## sq ft</t>
  </si>
  <si>
    <t>Number of mixed-use buildings developed (planned + in progress + completed) since start date</t>
  </si>
  <si>
    <t>Tax revenue from industrial and commercial uses</t>
  </si>
  <si>
    <t>Town Assessor / Board of Assessors</t>
  </si>
  <si>
    <t>$#,###</t>
  </si>
  <si>
    <t>Number of public facilities, open spaces, and playgrounds that meet and exceed ADA compliance</t>
  </si>
  <si>
    <t>Number of town permitting processes moved to virtual/hybrid alternatives</t>
  </si>
  <si>
    <t>Digital engagement analytics: Social Media Engagement</t>
  </si>
  <si>
    <t>Variety of platforms will collect this information for you</t>
  </si>
  <si>
    <t>Digital engagement analytics: Newsletter Recipients</t>
  </si>
  <si>
    <t>Digital Communications</t>
  </si>
  <si>
    <t>Digital engagement analytics: Digital Engagement Platforms (if acquired)</t>
  </si>
  <si>
    <t>Number of open space and recreational amenity improvements (planned + in progress + completed) since start date</t>
  </si>
  <si>
    <t>Number of grants Topsfield has received for road and facility improvements, since start date</t>
  </si>
  <si>
    <t>Number of capital improvement projects for improving municipal facilities (planned + in progress + completed) since starting date</t>
  </si>
  <si>
    <t>Municipal employee retention rate (annual)</t>
  </si>
  <si>
    <t>Town Administrator/ HR</t>
  </si>
  <si>
    <t>Total amount of renewable energy used by municipal properties</t>
  </si>
  <si>
    <t>Total amount of fossil fuel energy used by municipal properties</t>
  </si>
  <si>
    <t>Total amount of energy (renewable + fossil fuel) used by municipal properties</t>
  </si>
</sst>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scheme val="minor"/>
    </font>
    <font>
      <sz val="6.0"/>
      <color theme="1"/>
      <name val="Arial"/>
      <scheme val="minor"/>
    </font>
    <font>
      <color theme="1"/>
      <name val="Arial"/>
      <scheme val="minor"/>
    </font>
    <font>
      <b/>
      <sz val="12.0"/>
      <color theme="1"/>
      <name val="Lato"/>
    </font>
    <font/>
    <font>
      <b/>
      <sz val="11.0"/>
      <color theme="1"/>
      <name val="Lato"/>
    </font>
    <font>
      <sz val="11.0"/>
      <color theme="1"/>
      <name val="Lato"/>
    </font>
    <font>
      <sz val="11.0"/>
      <color rgb="FF000000"/>
      <name val="Lato"/>
    </font>
    <font>
      <u/>
      <sz val="11.0"/>
      <color rgb="FF0563C1"/>
      <name val="Lato"/>
    </font>
    <font>
      <u/>
      <sz val="11.0"/>
      <color rgb="FF0563C1"/>
      <name val="Lato"/>
    </font>
    <font>
      <u/>
      <sz val="11.0"/>
      <color rgb="FF0000FF"/>
      <name val="Lato"/>
    </font>
    <font>
      <sz val="11.0"/>
      <color rgb="FF0563C1"/>
      <name val="Lato"/>
    </font>
    <font>
      <sz val="11.0"/>
      <color rgb="FF000000"/>
      <name val="Docs-Lato"/>
    </font>
    <font>
      <u/>
      <sz val="11.0"/>
      <color rgb="FF0563C1"/>
      <name val="Lato"/>
    </font>
    <font>
      <u/>
      <sz val="11.0"/>
      <color rgb="FF0563C1"/>
      <name val="Lato"/>
    </font>
    <font>
      <u/>
      <sz val="11.0"/>
      <color rgb="FF0563C1"/>
      <name val="Lato"/>
    </font>
    <font>
      <u/>
      <sz val="11.0"/>
      <color rgb="FF0563C1"/>
      <name val="Lato"/>
    </font>
    <font>
      <u/>
      <sz val="11.0"/>
      <color rgb="FF0563C1"/>
      <name val="Lato"/>
    </font>
    <font>
      <u/>
      <sz val="11.0"/>
      <color rgb="FF0563C1"/>
      <name val="Lato"/>
    </font>
    <font>
      <u/>
      <sz val="11.0"/>
      <color rgb="FF0563C1"/>
      <name val="Lato"/>
    </font>
    <font>
      <u/>
      <sz val="11.0"/>
      <color rgb="FF0563C1"/>
      <name val="Lato"/>
    </font>
    <font>
      <color rgb="FF000000"/>
      <name val="Arial"/>
    </font>
    <font>
      <color rgb="FF000000"/>
      <name val="Lato"/>
    </font>
    <font>
      <u/>
      <sz val="11.0"/>
      <color rgb="FF0563C1"/>
      <name val="Lato"/>
    </font>
    <font>
      <u/>
      <sz val="11.0"/>
      <color rgb="FF0563C1"/>
      <name val="Lato"/>
    </font>
    <font>
      <u/>
      <sz val="11.0"/>
      <color rgb="FF0563C1"/>
      <name val="Lato"/>
    </font>
    <font>
      <u/>
      <sz val="11.0"/>
      <color rgb="FF0563C1"/>
      <name val="Lato"/>
    </font>
    <font>
      <u/>
      <sz val="11.0"/>
      <color rgb="FF0000FF"/>
      <name val="Lato"/>
    </font>
  </fonts>
  <fills count="9">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FFFF00"/>
        <bgColor rgb="FFFFFF00"/>
      </patternFill>
    </fill>
    <fill>
      <patternFill patternType="solid">
        <fgColor rgb="FFD9EAD3"/>
        <bgColor rgb="FFD9EAD3"/>
      </patternFill>
    </fill>
    <fill>
      <patternFill patternType="solid">
        <fgColor rgb="FFFCE5CD"/>
        <bgColor rgb="FFFCE5CD"/>
      </patternFill>
    </fill>
    <fill>
      <patternFill patternType="solid">
        <fgColor rgb="FFF4CCCC"/>
        <bgColor rgb="FFF4CCCC"/>
      </patternFill>
    </fill>
    <fill>
      <patternFill patternType="solid">
        <fgColor rgb="FFF3F3F3"/>
        <bgColor rgb="FFF3F3F3"/>
      </patternFill>
    </fill>
  </fills>
  <borders count="28">
    <border/>
    <border>
      <right style="thin">
        <color rgb="FF000000"/>
      </right>
    </border>
    <border>
      <right style="thick">
        <color rgb="FF000000"/>
      </right>
    </border>
    <border>
      <left style="thick">
        <color rgb="FF000000"/>
      </left>
    </border>
    <border>
      <right style="thin">
        <color rgb="FF000000"/>
      </right>
      <bottom style="thick">
        <color rgb="FF000000"/>
      </bottom>
    </border>
    <border>
      <right style="thick">
        <color rgb="FF000000"/>
      </right>
      <bottom style="thick">
        <color rgb="FF000000"/>
      </bottom>
    </border>
    <border>
      <bottom style="thick">
        <color rgb="FF000000"/>
      </bottom>
    </border>
    <border>
      <left style="thick">
        <color rgb="FF000000"/>
      </left>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top style="thick">
        <color rgb="FF000000"/>
      </top>
      <bottom style="thin">
        <color rgb="FF000000"/>
      </bottom>
    </border>
    <border>
      <right style="thick">
        <color rgb="FF000000"/>
      </right>
      <top style="thick">
        <color rgb="FF000000"/>
      </top>
      <bottom style="thin">
        <color rgb="FF000000"/>
      </bottom>
    </border>
    <border>
      <top style="thick">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right style="thin">
        <color rgb="FF000000"/>
      </right>
      <top style="thick">
        <color rgb="FF000000"/>
      </top>
    </border>
    <border>
      <left style="thin">
        <color rgb="FF000000"/>
      </left>
      <top style="thick">
        <color rgb="FF000000"/>
      </top>
    </border>
    <border>
      <left style="thick">
        <color rgb="FF000000"/>
      </left>
      <right style="thin">
        <color rgb="FF000000"/>
      </right>
      <top style="thick">
        <color rgb="FF000000"/>
      </top>
    </border>
    <border>
      <left style="thin">
        <color rgb="FF000000"/>
      </left>
      <bottom style="thick">
        <color rgb="FF000000"/>
      </bottom>
    </border>
    <border>
      <left style="thick">
        <color rgb="FF000000"/>
      </left>
      <right style="thin">
        <color rgb="FF000000"/>
      </right>
      <bottom style="thick">
        <color rgb="FF000000"/>
      </bottom>
    </border>
    <border>
      <right style="thin">
        <color rgb="FF000000"/>
      </right>
      <top style="thin">
        <color rgb="FF000000"/>
      </top>
      <bottom style="thick">
        <color rgb="FF000000"/>
      </bottom>
    </border>
    <border>
      <left style="thin">
        <color rgb="FF000000"/>
      </left>
    </border>
    <border>
      <left style="thick">
        <color rgb="FF000000"/>
      </left>
      <right style="thin">
        <color rgb="FF000000"/>
      </right>
    </border>
  </borders>
  <cellStyleXfs count="1">
    <xf borderId="0" fillId="0" fontId="0" numFmtId="0" applyAlignment="1" applyFont="1"/>
  </cellStyleXfs>
  <cellXfs count="152">
    <xf borderId="0" fillId="0" fontId="0" numFmtId="0" xfId="0" applyAlignment="1" applyFont="1">
      <alignment readingOrder="0" shrinkToFit="0" vertical="bottom" wrapText="0"/>
    </xf>
    <xf borderId="1" fillId="0" fontId="1" numFmtId="0" xfId="0" applyAlignment="1" applyBorder="1" applyFont="1">
      <alignment vertical="center"/>
    </xf>
    <xf borderId="1" fillId="0" fontId="2" numFmtId="0" xfId="0" applyAlignment="1" applyBorder="1" applyFont="1">
      <alignment vertical="center"/>
    </xf>
    <xf borderId="0" fillId="0" fontId="3" numFmtId="0" xfId="0" applyAlignment="1" applyFont="1">
      <alignment horizontal="center" readingOrder="0" vertical="center"/>
    </xf>
    <xf borderId="2" fillId="0" fontId="4" numFmtId="0" xfId="0" applyBorder="1" applyFont="1"/>
    <xf borderId="2" fillId="0" fontId="3" numFmtId="0" xfId="0" applyAlignment="1" applyBorder="1" applyFont="1">
      <alignment horizontal="center" readingOrder="0" vertical="center"/>
    </xf>
    <xf borderId="0" fillId="0" fontId="3" numFmtId="0" xfId="0" applyAlignment="1" applyFont="1">
      <alignment horizontal="center" readingOrder="0" shrinkToFit="0" vertical="center" wrapText="1"/>
    </xf>
    <xf borderId="1" fillId="0" fontId="4" numFmtId="0" xfId="0" applyBorder="1" applyFont="1"/>
    <xf borderId="3" fillId="0" fontId="3" numFmtId="0" xfId="0" applyAlignment="1" applyBorder="1" applyFont="1">
      <alignment horizontal="center" readingOrder="0" shrinkToFit="0" vertical="center" wrapText="0"/>
    </xf>
    <xf borderId="0" fillId="0" fontId="5" numFmtId="0" xfId="0" applyAlignment="1" applyFont="1">
      <alignment horizontal="center" readingOrder="0" shrinkToFit="0" vertical="center" wrapText="1"/>
    </xf>
    <xf borderId="4" fillId="0" fontId="5" numFmtId="0" xfId="0" applyAlignment="1" applyBorder="1" applyFont="1">
      <alignment horizontal="center" readingOrder="0" vertical="center"/>
    </xf>
    <xf borderId="5" fillId="0" fontId="5" numFmtId="0" xfId="0" applyAlignment="1" applyBorder="1" applyFont="1">
      <alignment horizontal="center" readingOrder="0" shrinkToFit="0" vertical="center" wrapText="1"/>
    </xf>
    <xf borderId="6" fillId="0" fontId="5" numFmtId="0" xfId="0" applyAlignment="1" applyBorder="1" applyFont="1">
      <alignment horizontal="center" readingOrder="0" shrinkToFit="0" vertical="center" wrapText="1"/>
    </xf>
    <xf borderId="7" fillId="0" fontId="5" numFmtId="0" xfId="0" applyAlignment="1" applyBorder="1" applyFont="1">
      <alignment horizontal="center" readingOrder="0" shrinkToFit="0" vertical="center" wrapText="1"/>
    </xf>
    <xf borderId="5" fillId="0" fontId="5" numFmtId="0" xfId="0" applyAlignment="1" applyBorder="1" applyFont="1">
      <alignment horizontal="center" readingOrder="0" vertical="center"/>
    </xf>
    <xf borderId="4" fillId="0" fontId="5" numFmtId="0" xfId="0" applyAlignment="1" applyBorder="1" applyFont="1">
      <alignment horizontal="center" readingOrder="0" shrinkToFit="0" vertical="center" wrapText="1"/>
    </xf>
    <xf borderId="1" fillId="0" fontId="6" numFmtId="0" xfId="0" applyAlignment="1" applyBorder="1" applyFont="1">
      <alignment horizontal="center" readingOrder="0" vertical="center"/>
    </xf>
    <xf borderId="2" fillId="2" fontId="7" numFmtId="0" xfId="0" applyAlignment="1" applyBorder="1" applyFill="1" applyFont="1">
      <alignment readingOrder="0" shrinkToFit="0" vertical="center" wrapText="1"/>
    </xf>
    <xf borderId="2" fillId="0" fontId="6" numFmtId="0" xfId="0" applyAlignment="1" applyBorder="1" applyFont="1">
      <alignment readingOrder="0" shrinkToFit="0" vertical="center" wrapText="1"/>
    </xf>
    <xf borderId="0" fillId="3" fontId="6" numFmtId="0" xfId="0" applyAlignment="1" applyFill="1" applyFont="1">
      <alignment readingOrder="0" shrinkToFit="0" vertical="center" wrapText="1"/>
    </xf>
    <xf borderId="0" fillId="0" fontId="6" numFmtId="0" xfId="0" applyAlignment="1" applyFont="1">
      <alignment readingOrder="0" shrinkToFit="0" vertical="center" wrapText="1"/>
    </xf>
    <xf borderId="0" fillId="0" fontId="6" numFmtId="0" xfId="0" applyAlignment="1" applyFont="1">
      <alignment shrinkToFit="0" vertical="center" wrapText="1"/>
    </xf>
    <xf borderId="2" fillId="0" fontId="6" numFmtId="0" xfId="0" applyAlignment="1" applyBorder="1" applyFont="1">
      <alignment shrinkToFit="0" vertical="center" wrapText="1"/>
    </xf>
    <xf borderId="3" fillId="0" fontId="6" numFmtId="0" xfId="0" applyAlignment="1" applyBorder="1" applyFont="1">
      <alignment readingOrder="0" vertical="center"/>
    </xf>
    <xf borderId="2" fillId="0" fontId="6" numFmtId="0" xfId="0" applyAlignment="1" applyBorder="1" applyFont="1">
      <alignment readingOrder="0" vertical="center"/>
    </xf>
    <xf borderId="0" fillId="0" fontId="8" numFmtId="0" xfId="0" applyAlignment="1" applyFont="1">
      <alignment readingOrder="0" shrinkToFit="0" vertical="center" wrapText="1"/>
    </xf>
    <xf borderId="1" fillId="0" fontId="9" numFmtId="0" xfId="0" applyAlignment="1" applyBorder="1" applyFont="1">
      <alignment readingOrder="0" shrinkToFit="0" vertical="center" wrapText="1"/>
    </xf>
    <xf borderId="0" fillId="0" fontId="10" numFmtId="0" xfId="0" applyAlignment="1" applyFont="1">
      <alignment readingOrder="0" shrinkToFit="0" vertical="center" wrapText="1"/>
    </xf>
    <xf borderId="0" fillId="0" fontId="11" numFmtId="0" xfId="0" applyAlignment="1" applyFont="1">
      <alignment shrinkToFit="0" vertical="center" wrapText="1"/>
    </xf>
    <xf borderId="1" fillId="0" fontId="11" numFmtId="0" xfId="0" applyAlignment="1" applyBorder="1" applyFont="1">
      <alignment shrinkToFit="0" vertical="center" wrapText="1"/>
    </xf>
    <xf borderId="0" fillId="3" fontId="12" numFmtId="0" xfId="0" applyAlignment="1" applyFont="1">
      <alignment horizontal="left" readingOrder="0" shrinkToFit="0" vertical="center" wrapText="1"/>
    </xf>
    <xf borderId="0" fillId="2" fontId="13" numFmtId="0" xfId="0" applyAlignment="1" applyFont="1">
      <alignment horizontal="left" readingOrder="0" shrinkToFit="0" vertical="center" wrapText="1"/>
    </xf>
    <xf borderId="0" fillId="0" fontId="7" numFmtId="0" xfId="0" applyAlignment="1" applyFont="1">
      <alignment readingOrder="0" shrinkToFit="0" vertical="center" wrapText="1"/>
    </xf>
    <xf borderId="2" fillId="0" fontId="7" numFmtId="0" xfId="0" applyAlignment="1" applyBorder="1" applyFont="1">
      <alignment readingOrder="0" shrinkToFit="0" vertical="center" wrapText="1"/>
    </xf>
    <xf borderId="0" fillId="0" fontId="11" numFmtId="0" xfId="0" applyAlignment="1" applyFont="1">
      <alignment readingOrder="0" shrinkToFit="0" vertical="center" wrapText="1"/>
    </xf>
    <xf borderId="1" fillId="2" fontId="14" numFmtId="0" xfId="0" applyAlignment="1" applyBorder="1" applyFont="1">
      <alignment horizontal="left" readingOrder="0" shrinkToFit="0" vertical="center" wrapText="1"/>
    </xf>
    <xf borderId="0" fillId="4" fontId="6" numFmtId="0" xfId="0" applyAlignment="1" applyFill="1" applyFont="1">
      <alignment readingOrder="0" shrinkToFit="0" vertical="center" wrapText="1"/>
    </xf>
    <xf borderId="0" fillId="2" fontId="15" numFmtId="0" xfId="0" applyAlignment="1" applyFont="1">
      <alignment horizontal="left" readingOrder="0" shrinkToFit="0" vertical="center" wrapText="1"/>
    </xf>
    <xf borderId="2" fillId="0" fontId="7" numFmtId="0" xfId="0" applyAlignment="1" applyBorder="1" applyFont="1">
      <alignment readingOrder="0" shrinkToFit="0" vertical="center" wrapText="1"/>
    </xf>
    <xf borderId="0" fillId="2" fontId="6" numFmtId="0" xfId="0" applyAlignment="1" applyFont="1">
      <alignment readingOrder="0" shrinkToFit="0" vertical="center" wrapText="1"/>
    </xf>
    <xf borderId="4" fillId="0" fontId="6" numFmtId="0" xfId="0" applyAlignment="1" applyBorder="1" applyFont="1">
      <alignment horizontal="center" readingOrder="0" vertical="center"/>
    </xf>
    <xf borderId="5" fillId="2" fontId="7" numFmtId="0" xfId="0" applyAlignment="1" applyBorder="1" applyFont="1">
      <alignment readingOrder="0" shrinkToFit="0" vertical="center" wrapText="1"/>
    </xf>
    <xf borderId="5" fillId="0" fontId="6" numFmtId="0" xfId="0" applyAlignment="1" applyBorder="1" applyFont="1">
      <alignment readingOrder="0" shrinkToFit="0" vertical="center" wrapText="1"/>
    </xf>
    <xf borderId="6" fillId="0" fontId="6" numFmtId="0" xfId="0" applyAlignment="1" applyBorder="1" applyFont="1">
      <alignment readingOrder="0" shrinkToFit="0" vertical="center" wrapText="1"/>
    </xf>
    <xf borderId="6" fillId="0" fontId="6" numFmtId="0" xfId="0" applyAlignment="1" applyBorder="1" applyFont="1">
      <alignment shrinkToFit="0" vertical="center" wrapText="1"/>
    </xf>
    <xf borderId="6" fillId="2" fontId="7" numFmtId="0" xfId="0" applyAlignment="1" applyBorder="1" applyFont="1">
      <alignment horizontal="left" readingOrder="0" shrinkToFit="0" vertical="center" wrapText="1"/>
    </xf>
    <xf borderId="7" fillId="0" fontId="6" numFmtId="0" xfId="0" applyAlignment="1" applyBorder="1" applyFont="1">
      <alignment readingOrder="0" vertical="center"/>
    </xf>
    <xf borderId="5" fillId="0" fontId="6" numFmtId="0" xfId="0" applyAlignment="1" applyBorder="1" applyFont="1">
      <alignment readingOrder="0" vertical="center"/>
    </xf>
    <xf borderId="6" fillId="0" fontId="16" numFmtId="0" xfId="0" applyAlignment="1" applyBorder="1" applyFont="1">
      <alignment readingOrder="0" shrinkToFit="0" vertical="center" wrapText="1"/>
    </xf>
    <xf borderId="4" fillId="0" fontId="17" numFmtId="0" xfId="0" applyAlignment="1" applyBorder="1" applyFont="1">
      <alignment readingOrder="0" shrinkToFit="0" vertical="center" wrapText="1"/>
    </xf>
    <xf borderId="5" fillId="0" fontId="6" numFmtId="0" xfId="0" applyAlignment="1" applyBorder="1" applyFont="1">
      <alignment shrinkToFit="0" vertical="center" wrapText="1"/>
    </xf>
    <xf borderId="6" fillId="2" fontId="18" numFmtId="0" xfId="0" applyAlignment="1" applyBorder="1" applyFont="1">
      <alignment horizontal="left" readingOrder="0" shrinkToFit="0" vertical="center" wrapText="1"/>
    </xf>
    <xf borderId="4" fillId="0" fontId="11" numFmtId="0" xfId="0" applyAlignment="1" applyBorder="1" applyFont="1">
      <alignment shrinkToFit="0" vertical="center" wrapText="1"/>
    </xf>
    <xf borderId="0" fillId="0" fontId="19" numFmtId="0" xfId="0" applyAlignment="1" applyFont="1">
      <alignment readingOrder="0" shrinkToFit="0" vertical="center" wrapText="1"/>
    </xf>
    <xf borderId="0" fillId="0" fontId="7" numFmtId="0" xfId="0" applyAlignment="1" applyFont="1">
      <alignment readingOrder="0" shrinkToFit="0" vertical="center" wrapText="1"/>
    </xf>
    <xf borderId="1" fillId="0" fontId="20" numFmtId="0" xfId="0" applyAlignment="1" applyBorder="1" applyFont="1">
      <alignment readingOrder="0" shrinkToFit="0" vertical="center" wrapText="1"/>
    </xf>
    <xf borderId="0" fillId="0" fontId="21" numFmtId="0" xfId="0" applyAlignment="1" applyFont="1">
      <alignment readingOrder="0" shrinkToFit="0" vertical="center" wrapText="1"/>
    </xf>
    <xf borderId="0" fillId="0" fontId="22" numFmtId="0" xfId="0" applyAlignment="1" applyFont="1">
      <alignment readingOrder="0" shrinkToFit="0" vertical="center" wrapText="1"/>
    </xf>
    <xf borderId="0" fillId="0" fontId="21" numFmtId="0" xfId="0" applyAlignment="1" applyFont="1">
      <alignment shrinkToFit="0" vertical="center" wrapText="1"/>
    </xf>
    <xf borderId="0" fillId="0" fontId="21" numFmtId="0" xfId="0" applyAlignment="1" applyFont="1">
      <alignment shrinkToFit="0" vertical="center" wrapText="1"/>
    </xf>
    <xf borderId="0" fillId="0" fontId="23" numFmtId="0" xfId="0" applyAlignment="1" applyFont="1">
      <alignment horizontal="left" readingOrder="0" shrinkToFit="0" vertical="center" wrapText="1"/>
    </xf>
    <xf borderId="6" fillId="0" fontId="24" numFmtId="0" xfId="0" applyAlignment="1" applyBorder="1" applyFont="1">
      <alignment readingOrder="0" shrinkToFit="0" vertical="center" wrapText="1"/>
    </xf>
    <xf borderId="6" fillId="2" fontId="25" numFmtId="0" xfId="0" applyAlignment="1" applyBorder="1" applyFont="1">
      <alignment horizontal="left" readingOrder="0" shrinkToFit="0" vertical="center" wrapText="1"/>
    </xf>
    <xf borderId="2" fillId="3" fontId="7" numFmtId="0" xfId="0" applyAlignment="1" applyBorder="1" applyFont="1">
      <alignment readingOrder="0" shrinkToFit="0" vertical="center" wrapText="1"/>
    </xf>
    <xf borderId="6" fillId="0" fontId="11" numFmtId="0" xfId="0" applyAlignment="1" applyBorder="1" applyFont="1">
      <alignment shrinkToFit="0" vertical="center" wrapText="1"/>
    </xf>
    <xf borderId="1" fillId="2" fontId="26" numFmtId="0" xfId="0" applyAlignment="1" applyBorder="1" applyFont="1">
      <alignment horizontal="left" readingOrder="0" shrinkToFit="0" vertical="center" wrapText="1"/>
    </xf>
    <xf borderId="0" fillId="0" fontId="2" numFmtId="0" xfId="0" applyAlignment="1" applyFont="1">
      <alignment readingOrder="0" shrinkToFit="0" vertical="center" wrapText="1"/>
    </xf>
    <xf borderId="2" fillId="2" fontId="7" numFmtId="0" xfId="0" applyAlignment="1" applyBorder="1" applyFont="1">
      <alignment horizontal="left" readingOrder="0" shrinkToFit="0" vertical="center" wrapText="1"/>
    </xf>
    <xf borderId="1" fillId="0" fontId="6" numFmtId="11" xfId="0" applyAlignment="1" applyBorder="1" applyFont="1" applyNumberFormat="1">
      <alignment horizontal="center" readingOrder="0" vertical="center"/>
    </xf>
    <xf borderId="0" fillId="0" fontId="2" numFmtId="0" xfId="0" applyAlignment="1" applyFont="1">
      <alignment shrinkToFit="0" vertical="center" wrapText="1"/>
    </xf>
    <xf borderId="8" fillId="0" fontId="5" numFmtId="0" xfId="0" applyAlignment="1" applyBorder="1" applyFont="1">
      <alignment horizontal="center" readingOrder="0" vertical="center"/>
    </xf>
    <xf borderId="9" fillId="0" fontId="5" numFmtId="0" xfId="0" applyAlignment="1" applyBorder="1" applyFont="1">
      <alignment horizontal="center" readingOrder="0" vertical="center"/>
    </xf>
    <xf borderId="9" fillId="0" fontId="5" numFmtId="0" xfId="0" applyAlignment="1" applyBorder="1" applyFont="1">
      <alignment horizontal="center" readingOrder="0" shrinkToFit="0" vertical="center" wrapText="1"/>
    </xf>
    <xf borderId="10" fillId="0" fontId="5" numFmtId="0" xfId="0" applyAlignment="1" applyBorder="1" applyFont="1">
      <alignment horizontal="center" readingOrder="0" shrinkToFit="0" vertical="center" wrapText="1"/>
    </xf>
    <xf borderId="11" fillId="0" fontId="5" numFmtId="0" xfId="0" applyAlignment="1" applyBorder="1" applyFont="1">
      <alignment horizontal="center" readingOrder="0" shrinkToFit="0" vertical="center" wrapText="1"/>
    </xf>
    <xf borderId="12" fillId="0" fontId="4" numFmtId="0" xfId="0" applyBorder="1" applyFont="1"/>
    <xf borderId="13" fillId="0" fontId="4" numFmtId="0" xfId="0" applyBorder="1" applyFont="1"/>
    <xf borderId="3" fillId="0" fontId="6" numFmtId="0" xfId="0" applyAlignment="1" applyBorder="1" applyFont="1">
      <alignment horizontal="center" readingOrder="0" vertical="center"/>
    </xf>
    <xf borderId="0" fillId="0" fontId="6" numFmtId="0" xfId="0" applyAlignment="1" applyFont="1">
      <alignment horizontal="center" readingOrder="0" vertical="center"/>
    </xf>
    <xf borderId="0" fillId="2" fontId="7" numFmtId="0" xfId="0" applyAlignment="1" applyFont="1">
      <alignment readingOrder="0" shrinkToFit="0" vertical="center" wrapText="1"/>
    </xf>
    <xf borderId="2" fillId="0" fontId="2" numFmtId="0" xfId="0" applyAlignment="1" applyBorder="1" applyFont="1">
      <alignment readingOrder="0" vertical="center"/>
    </xf>
    <xf borderId="14" fillId="5" fontId="2" numFmtId="0" xfId="0" applyBorder="1" applyFill="1" applyFont="1"/>
    <xf borderId="15" fillId="0" fontId="6" numFmtId="0" xfId="0" applyAlignment="1" applyBorder="1" applyFont="1">
      <alignment readingOrder="0" vertical="center"/>
    </xf>
    <xf borderId="14" fillId="0" fontId="2" numFmtId="0" xfId="0" applyAlignment="1" applyBorder="1" applyFont="1">
      <alignment shrinkToFit="0" vertical="center" wrapText="1"/>
    </xf>
    <xf borderId="16" fillId="0" fontId="5" numFmtId="0" xfId="0" applyAlignment="1" applyBorder="1" applyFont="1">
      <alignment horizontal="center" readingOrder="0" shrinkToFit="0" vertical="center" wrapText="1"/>
    </xf>
    <xf borderId="15" fillId="0" fontId="5" numFmtId="0" xfId="0" applyAlignment="1" applyBorder="1" applyFont="1">
      <alignment horizontal="center" readingOrder="0" shrinkToFit="0" vertical="center" wrapText="1"/>
    </xf>
    <xf borderId="14" fillId="6" fontId="2" numFmtId="0" xfId="0" applyBorder="1" applyFill="1" applyFont="1"/>
    <xf borderId="14" fillId="5" fontId="5" numFmtId="0" xfId="0" applyAlignment="1" applyBorder="1" applyFont="1">
      <alignment horizontal="center" readingOrder="0" shrinkToFit="0" vertical="center" wrapText="1"/>
    </xf>
    <xf borderId="16" fillId="5" fontId="2" numFmtId="0" xfId="0" applyAlignment="1" applyBorder="1" applyFont="1">
      <alignment horizontal="center" shrinkToFit="0" vertical="center" wrapText="1"/>
    </xf>
    <xf borderId="15" fillId="5" fontId="6" numFmtId="0" xfId="0" applyAlignment="1" applyBorder="1" applyFont="1">
      <alignment horizontal="center" shrinkToFit="0" vertical="center" wrapText="1"/>
    </xf>
    <xf borderId="14" fillId="7" fontId="2" numFmtId="0" xfId="0" applyBorder="1" applyFill="1" applyFont="1"/>
    <xf borderId="14" fillId="6" fontId="5" numFmtId="0" xfId="0" applyAlignment="1" applyBorder="1" applyFont="1">
      <alignment horizontal="center" readingOrder="0" shrinkToFit="0" vertical="center" wrapText="1"/>
    </xf>
    <xf borderId="16" fillId="6" fontId="2" numFmtId="0" xfId="0" applyAlignment="1" applyBorder="1" applyFont="1">
      <alignment horizontal="center" shrinkToFit="0" vertical="center" wrapText="1"/>
    </xf>
    <xf borderId="15" fillId="6" fontId="6" numFmtId="0" xfId="0" applyAlignment="1" applyBorder="1" applyFont="1">
      <alignment horizontal="center" shrinkToFit="0" vertical="center" wrapText="1"/>
    </xf>
    <xf borderId="17" fillId="0" fontId="2" numFmtId="0" xfId="0" applyBorder="1" applyFont="1"/>
    <xf borderId="18" fillId="0" fontId="6" numFmtId="0" xfId="0" applyAlignment="1" applyBorder="1" applyFont="1">
      <alignment readingOrder="0" vertical="center"/>
    </xf>
    <xf borderId="14" fillId="7" fontId="5" numFmtId="0" xfId="0" applyAlignment="1" applyBorder="1" applyFont="1">
      <alignment horizontal="center" readingOrder="0" shrinkToFit="0" vertical="center" wrapText="1"/>
    </xf>
    <xf borderId="16" fillId="7" fontId="2" numFmtId="0" xfId="0" applyAlignment="1" applyBorder="1" applyFont="1">
      <alignment horizontal="center" shrinkToFit="0" vertical="center" wrapText="1"/>
    </xf>
    <xf borderId="15" fillId="7" fontId="6" numFmtId="0" xfId="0" applyAlignment="1" applyBorder="1" applyFont="1">
      <alignment horizontal="center" shrinkToFit="0" vertical="center" wrapText="1"/>
    </xf>
    <xf borderId="2" fillId="0" fontId="2" numFmtId="0" xfId="0" applyAlignment="1" applyBorder="1" applyFont="1">
      <alignment vertical="center"/>
    </xf>
    <xf borderId="14" fillId="0" fontId="5" numFmtId="0" xfId="0" applyAlignment="1" applyBorder="1" applyFont="1">
      <alignment horizontal="center" readingOrder="0" shrinkToFit="0" vertical="center" wrapText="1"/>
    </xf>
    <xf borderId="16" fillId="0" fontId="2" numFmtId="0" xfId="0" applyAlignment="1" applyBorder="1" applyFont="1">
      <alignment horizontal="center" shrinkToFit="0" vertical="center" wrapText="1"/>
    </xf>
    <xf borderId="15" fillId="0" fontId="6" numFmtId="0" xfId="0" applyAlignment="1" applyBorder="1" applyFont="1">
      <alignment horizontal="center" shrinkToFit="0" vertical="center" wrapText="1"/>
    </xf>
    <xf borderId="17" fillId="8" fontId="5" numFmtId="0" xfId="0" applyAlignment="1" applyBorder="1" applyFill="1" applyFont="1">
      <alignment horizontal="center" readingOrder="0" shrinkToFit="0" vertical="center" wrapText="1"/>
    </xf>
    <xf borderId="19" fillId="8" fontId="6" numFmtId="0" xfId="0" applyAlignment="1" applyBorder="1" applyFont="1">
      <alignment horizontal="center" shrinkToFit="0" vertical="center" wrapText="1"/>
    </xf>
    <xf borderId="18" fillId="8" fontId="6" numFmtId="0" xfId="0" applyAlignment="1" applyBorder="1" applyFont="1">
      <alignment horizontal="center" shrinkToFit="0" vertical="center" wrapText="1"/>
    </xf>
    <xf borderId="0" fillId="0" fontId="2" numFmtId="0" xfId="0" applyAlignment="1" applyFont="1">
      <alignment shrinkToFit="0" wrapText="1"/>
    </xf>
    <xf borderId="7" fillId="0" fontId="6" numFmtId="0" xfId="0" applyAlignment="1" applyBorder="1" applyFont="1">
      <alignment horizontal="center" readingOrder="0" vertical="center"/>
    </xf>
    <xf borderId="6" fillId="0" fontId="6" numFmtId="0" xfId="0" applyAlignment="1" applyBorder="1" applyFont="1">
      <alignment horizontal="center" readingOrder="0" vertical="center"/>
    </xf>
    <xf borderId="6" fillId="2" fontId="7" numFmtId="0" xfId="0" applyAlignment="1" applyBorder="1" applyFont="1">
      <alignment readingOrder="0" shrinkToFit="0" vertical="center" wrapText="1"/>
    </xf>
    <xf borderId="5" fillId="0" fontId="2" numFmtId="0" xfId="0" applyAlignment="1" applyBorder="1" applyFont="1">
      <alignment vertical="center"/>
    </xf>
    <xf borderId="0" fillId="0" fontId="7" numFmtId="0" xfId="0" applyAlignment="1" applyFont="1">
      <alignment readingOrder="0" shrinkToFit="0" vertical="center" wrapText="1"/>
    </xf>
    <xf borderId="0" fillId="2" fontId="7" numFmtId="0" xfId="0" applyAlignment="1" applyFont="1">
      <alignment horizontal="left" readingOrder="0" shrinkToFit="0" vertical="center" wrapText="1"/>
    </xf>
    <xf borderId="0" fillId="0" fontId="6" numFmtId="11" xfId="0" applyAlignment="1" applyFont="1" applyNumberFormat="1">
      <alignment horizontal="center" readingOrder="0" vertical="center"/>
    </xf>
    <xf borderId="3" fillId="0" fontId="2" numFmtId="0" xfId="0" applyBorder="1" applyFont="1"/>
    <xf borderId="9" fillId="0" fontId="2" numFmtId="0" xfId="0" applyBorder="1" applyFont="1"/>
    <xf borderId="20" fillId="0" fontId="5" numFmtId="0" xfId="0" applyAlignment="1" applyBorder="1" applyFont="1">
      <alignment horizontal="center" readingOrder="0" vertical="center"/>
    </xf>
    <xf borderId="21" fillId="0" fontId="5" numFmtId="0" xfId="0" applyAlignment="1" applyBorder="1" applyFont="1">
      <alignment horizontal="center" readingOrder="0" shrinkToFit="0" vertical="center" wrapText="1"/>
    </xf>
    <xf borderId="8" fillId="0" fontId="5" numFmtId="0" xfId="0" applyAlignment="1" applyBorder="1" applyFont="1">
      <alignment horizontal="center" readingOrder="0" shrinkToFit="0" vertical="center" wrapText="1"/>
    </xf>
    <xf borderId="22" fillId="0" fontId="5" numFmtId="0" xfId="0" applyAlignment="1" applyBorder="1" applyFont="1">
      <alignment horizontal="center" readingOrder="0" vertical="center"/>
    </xf>
    <xf borderId="13" fillId="0" fontId="5" numFmtId="0" xfId="0" applyAlignment="1" applyBorder="1" applyFont="1">
      <alignment horizontal="center" readingOrder="0" vertical="center"/>
    </xf>
    <xf borderId="4" fillId="0" fontId="4" numFmtId="0" xfId="0" applyBorder="1" applyFont="1"/>
    <xf borderId="23" fillId="0" fontId="4" numFmtId="0" xfId="0" applyBorder="1" applyFont="1"/>
    <xf borderId="7" fillId="0" fontId="4" numFmtId="0" xfId="0" applyBorder="1" applyFont="1"/>
    <xf borderId="24" fillId="0" fontId="4" numFmtId="0" xfId="0" applyBorder="1" applyFont="1"/>
    <xf borderId="5" fillId="0" fontId="4" numFmtId="0" xfId="0" applyBorder="1" applyFont="1"/>
    <xf borderId="25" fillId="0" fontId="5" numFmtId="0" xfId="0" applyAlignment="1" applyBorder="1" applyFont="1">
      <alignment horizontal="center" readingOrder="0" vertical="center"/>
    </xf>
    <xf borderId="19" fillId="0" fontId="5" numFmtId="0" xfId="0" applyAlignment="1" applyBorder="1" applyFont="1">
      <alignment horizontal="center" readingOrder="0" vertical="center"/>
    </xf>
    <xf borderId="18" fillId="0" fontId="5" numFmtId="0" xfId="0" applyAlignment="1" applyBorder="1" applyFont="1">
      <alignment horizontal="center" readingOrder="0" vertical="center"/>
    </xf>
    <xf borderId="26" fillId="0" fontId="6" numFmtId="0" xfId="0" applyAlignment="1" applyBorder="1" applyFont="1">
      <alignment readingOrder="0" shrinkToFit="0" vertical="center" wrapText="1"/>
    </xf>
    <xf borderId="3" fillId="0" fontId="6" numFmtId="0" xfId="0" applyAlignment="1" applyBorder="1" applyFont="1">
      <alignment horizontal="center" shrinkToFit="0" vertical="center" wrapText="1"/>
    </xf>
    <xf borderId="27" fillId="0" fontId="6" numFmtId="0" xfId="0" applyAlignment="1" applyBorder="1" applyFont="1">
      <alignment horizontal="center" vertical="center"/>
    </xf>
    <xf borderId="2" fillId="0" fontId="6" numFmtId="0" xfId="0" applyAlignment="1" applyBorder="1" applyFont="1">
      <alignment horizontal="center" readingOrder="0" shrinkToFit="0" vertical="center" wrapText="1"/>
    </xf>
    <xf borderId="0" fillId="0" fontId="6" numFmtId="0" xfId="0" applyAlignment="1" applyFont="1">
      <alignment horizontal="center" vertical="center"/>
    </xf>
    <xf borderId="2" fillId="0" fontId="6" numFmtId="0" xfId="0" applyAlignment="1" applyBorder="1" applyFont="1">
      <alignment horizontal="center" vertical="center"/>
    </xf>
    <xf borderId="2" fillId="4" fontId="6" numFmtId="0" xfId="0" applyAlignment="1" applyBorder="1" applyFont="1">
      <alignment horizontal="center" readingOrder="0" shrinkToFit="0" vertical="center" wrapText="1"/>
    </xf>
    <xf borderId="3" fillId="0" fontId="27" numFmtId="0" xfId="0" applyAlignment="1" applyBorder="1" applyFont="1">
      <alignment horizontal="center" readingOrder="0" shrinkToFit="0" vertical="center" wrapText="1"/>
    </xf>
    <xf borderId="23" fillId="0" fontId="6" numFmtId="0" xfId="0" applyAlignment="1" applyBorder="1" applyFont="1">
      <alignment readingOrder="0" shrinkToFit="0" vertical="center" wrapText="1"/>
    </xf>
    <xf borderId="7" fillId="0" fontId="6" numFmtId="0" xfId="0" applyAlignment="1" applyBorder="1" applyFont="1">
      <alignment horizontal="center" shrinkToFit="0" vertical="center" wrapText="1"/>
    </xf>
    <xf borderId="24" fillId="0" fontId="6" numFmtId="0" xfId="0" applyAlignment="1" applyBorder="1" applyFont="1">
      <alignment horizontal="center" vertical="center"/>
    </xf>
    <xf borderId="5" fillId="0" fontId="6" numFmtId="0" xfId="0" applyAlignment="1" applyBorder="1" applyFont="1">
      <alignment horizontal="center" readingOrder="0" shrinkToFit="0" vertical="center" wrapText="1"/>
    </xf>
    <xf borderId="6" fillId="0" fontId="6" numFmtId="0" xfId="0" applyAlignment="1" applyBorder="1" applyFont="1">
      <alignment horizontal="center" vertical="center"/>
    </xf>
    <xf borderId="5" fillId="0" fontId="6" numFmtId="0" xfId="0" applyAlignment="1" applyBorder="1" applyFont="1">
      <alignment horizontal="center" vertical="center"/>
    </xf>
    <xf borderId="3" fillId="0" fontId="6" numFmtId="0" xfId="0" applyAlignment="1" applyBorder="1" applyFont="1">
      <alignment horizontal="center" readingOrder="0" shrinkToFit="0" vertical="center" wrapText="1"/>
    </xf>
    <xf borderId="26" fillId="0" fontId="6" numFmtId="0" xfId="0" applyAlignment="1" applyBorder="1" applyFont="1">
      <alignment readingOrder="0" shrinkToFit="0" vertical="center" wrapText="1"/>
    </xf>
    <xf borderId="7" fillId="0" fontId="6" numFmtId="0" xfId="0" applyAlignment="1" applyBorder="1" applyFont="1">
      <alignment horizontal="center" readingOrder="0" shrinkToFit="0" vertical="center" wrapText="1"/>
    </xf>
    <xf borderId="9" fillId="0" fontId="6" numFmtId="0" xfId="0" applyAlignment="1" applyBorder="1" applyFont="1">
      <alignment vertical="center"/>
    </xf>
    <xf borderId="9" fillId="0" fontId="6" numFmtId="0" xfId="0" applyAlignment="1" applyBorder="1" applyFont="1">
      <alignment shrinkToFit="0" vertical="center" wrapText="1"/>
    </xf>
    <xf borderId="9" fillId="0" fontId="6" numFmtId="0" xfId="0" applyAlignment="1" applyBorder="1" applyFont="1">
      <alignment horizontal="center" shrinkToFit="0" vertical="center" wrapText="1"/>
    </xf>
    <xf borderId="9" fillId="0" fontId="6" numFmtId="0" xfId="0" applyAlignment="1" applyBorder="1" applyFont="1">
      <alignment horizontal="center" vertical="center"/>
    </xf>
    <xf borderId="0" fillId="0" fontId="6" numFmtId="0" xfId="0" applyAlignment="1" applyFont="1">
      <alignment vertical="center"/>
    </xf>
    <xf borderId="0" fillId="0" fontId="6" numFmtId="0" xfId="0" applyAlignment="1" applyFont="1">
      <alignment horizontal="center" shrinkToFit="0" vertical="center" wrapText="1"/>
    </xf>
  </cellXfs>
  <cellStyles count="1">
    <cellStyle xfId="0" name="Normal" builtinId="0"/>
  </cellStyles>
  <dxfs count="4">
    <dxf>
      <font/>
      <fill>
        <patternFill patternType="solid">
          <fgColor rgb="FFD9EAD3"/>
          <bgColor rgb="FFD9EAD3"/>
        </patternFill>
      </fill>
      <border/>
    </dxf>
    <dxf>
      <font/>
      <fill>
        <patternFill patternType="solid">
          <fgColor rgb="FFFCE5CD"/>
          <bgColor rgb="FFFCE5CD"/>
        </patternFill>
      </fill>
      <border/>
    </dxf>
    <dxf>
      <font/>
      <fill>
        <patternFill patternType="solid">
          <fgColor rgb="FFFFFFFF"/>
          <bgColor rgb="FFFFFFFF"/>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watertown-ma.gov/979/Watertown-Complete-Streets" TargetMode="External"/><Relationship Id="rId42" Type="http://schemas.openxmlformats.org/officeDocument/2006/relationships/hyperlink" Target="https://www.mass.gov/complete-streets-funding-program" TargetMode="External"/><Relationship Id="rId41" Type="http://schemas.openxmlformats.org/officeDocument/2006/relationships/hyperlink" Target="https://gis.massdot.state.ma.us/completestreets/PublicDownload.ashx?aWQ9NTUwJnRpZXJJZD0y" TargetMode="External"/><Relationship Id="rId44" Type="http://schemas.openxmlformats.org/officeDocument/2006/relationships/hyperlink" Target="https://gis.massdot.state.ma.us/completestreets/PublicDownload.ashx?aWQ9NTUwJnRpZXJJZD0y" TargetMode="External"/><Relationship Id="rId43" Type="http://schemas.openxmlformats.org/officeDocument/2006/relationships/hyperlink" Target="https://www.northreadingma.gov/sites/g/files/vyhlif3591/f/uploads/north_reading_complete_streets_prioritization_plan_report.pdf" TargetMode="External"/><Relationship Id="rId46" Type="http://schemas.openxmlformats.org/officeDocument/2006/relationships/hyperlink" Target="https://gis.massdot.state.ma.us/completestreets/PublicDownload.ashx?aWQ9NTUwJnRpZXJJZD0y" TargetMode="External"/><Relationship Id="rId45" Type="http://schemas.openxmlformats.org/officeDocument/2006/relationships/hyperlink" Target="https://www.newmarlboroughma.gov/sites/g/files/vyhlif4771/f/uploads/2020-10-09_new_marlborough_self-eval_trans_plan-updated.pdf" TargetMode="External"/><Relationship Id="rId107" Type="http://schemas.openxmlformats.org/officeDocument/2006/relationships/hyperlink" Target="https://pumptrack.com/" TargetMode="External"/><Relationship Id="rId106" Type="http://schemas.openxmlformats.org/officeDocument/2006/relationships/hyperlink" Target="https://www.amesburydays.com/event/disc-golf-tournament" TargetMode="External"/><Relationship Id="rId105" Type="http://schemas.openxmlformats.org/officeDocument/2006/relationships/hyperlink" Target="https://www.topsfield-ma.gov/sites/g/files/vyhlif5086/f/uploads/topsfield_open_space_recreation_plan_-_jan._2019.pdf" TargetMode="External"/><Relationship Id="rId104" Type="http://schemas.openxmlformats.org/officeDocument/2006/relationships/hyperlink" Target="https://www.google.com/url?sa=t&amp;rct=j&amp;q=&amp;esrc=s&amp;source=web&amp;cd=&amp;ved=2ahUKEwiG0Lu5t6CCAxXzlokEHZUHAQYQFnoECCwQAQ&amp;url=https%3A%2F%2Famherstma.gov%2FDocumentCenter%2FView%2F34719%2FArticle-26--10-Great-Reasons-to-Support-Public-Art---Broudy%3FbidId%3D&amp;usg=AOvVaw0L1_EIL1gsk2PNpZrHdjtE&amp;opi=89978449" TargetMode="External"/><Relationship Id="rId109" Type="http://schemas.openxmlformats.org/officeDocument/2006/relationships/hyperlink" Target="https://www.fhwa.dot.gov/indiv/docs/ada_transition_plans_report.pdf" TargetMode="External"/><Relationship Id="rId108" Type="http://schemas.openxmlformats.org/officeDocument/2006/relationships/hyperlink" Target="https://braintreema.gov/1225/ADA-Self-Evaluation-and-Transition-Plan" TargetMode="External"/><Relationship Id="rId48" Type="http://schemas.openxmlformats.org/officeDocument/2006/relationships/hyperlink" Target="https://www.mass.gov/info-details/multi-family-zoning-requirement-for-mbta-communities" TargetMode="External"/><Relationship Id="rId47" Type="http://schemas.openxmlformats.org/officeDocument/2006/relationships/hyperlink" Target="https://westfordma.gov/DocumentCenter/View/10550/Road-Safety-Audit-2021---Groton-Road-at-North-Street" TargetMode="External"/><Relationship Id="rId49" Type="http://schemas.openxmlformats.org/officeDocument/2006/relationships/hyperlink" Target="https://www.housingtoolbox.org/getting-started" TargetMode="External"/><Relationship Id="rId103" Type="http://schemas.openxmlformats.org/officeDocument/2006/relationships/hyperlink" Target="https://housingmatters.urban.org/articles/how-public-art-can-improve-quality-life-and-advance-equity" TargetMode="External"/><Relationship Id="rId102" Type="http://schemas.openxmlformats.org/officeDocument/2006/relationships/hyperlink" Target="https://topsfieldlibrary.org/art/2021-2022-temporary-outdoor-sculpture-program/" TargetMode="External"/><Relationship Id="rId101" Type="http://schemas.openxmlformats.org/officeDocument/2006/relationships/hyperlink" Target="https://www.topsfield-ma.gov/sites/g/files/vyhlif5086/f/uploads/topsfield_open_space_recreation_plan_-_jan._2019.pdf" TargetMode="External"/><Relationship Id="rId100" Type="http://schemas.openxmlformats.org/officeDocument/2006/relationships/hyperlink" Target="https://www.tritownschoolunion.com/districts/topsfield" TargetMode="External"/><Relationship Id="rId31" Type="http://schemas.openxmlformats.org/officeDocument/2006/relationships/hyperlink" Target="https://www.winchester.us/811/Sustainability-Goals-and-History" TargetMode="External"/><Relationship Id="rId30" Type="http://schemas.openxmlformats.org/officeDocument/2006/relationships/hyperlink" Target="https://www.mass.gov/guides/rain-barrels-and-other-water-conservation-tools" TargetMode="External"/><Relationship Id="rId33" Type="http://schemas.openxmlformats.org/officeDocument/2006/relationships/hyperlink" Target="https://www.falmouthma.gov/469/Solid-Waste-Advisory-Committee" TargetMode="External"/><Relationship Id="rId32" Type="http://schemas.openxmlformats.org/officeDocument/2006/relationships/hyperlink" Target="https://www.ipswichriver.org/water-conservation/" TargetMode="External"/><Relationship Id="rId35" Type="http://schemas.openxmlformats.org/officeDocument/2006/relationships/hyperlink" Target="https://www.mass.gov/info-details/municipal-reuse-repair-programs" TargetMode="External"/><Relationship Id="rId34" Type="http://schemas.openxmlformats.org/officeDocument/2006/relationships/hyperlink" Target="https://www.mass.gov/info-details/ask-your-municipality-about-a-low-cost-compost-bin" TargetMode="External"/><Relationship Id="rId37" Type="http://schemas.openxmlformats.org/officeDocument/2006/relationships/hyperlink" Target="https://www.arlingtonma.gov/Home/Components/News/News/13331/16" TargetMode="External"/><Relationship Id="rId36" Type="http://schemas.openxmlformats.org/officeDocument/2006/relationships/hyperlink" Target="https://www.yarmouth.ma.us/495/Recycling-And-Solid-Waste-Advisory-Commi" TargetMode="External"/><Relationship Id="rId39" Type="http://schemas.openxmlformats.org/officeDocument/2006/relationships/hyperlink" Target="https://www.youtube.com/watch?v=C0TL8h278x8" TargetMode="External"/><Relationship Id="rId38" Type="http://schemas.openxmlformats.org/officeDocument/2006/relationships/hyperlink" Target="https://gis.massdot.state.ma.us/completestreets/PublicDownload.ashx?aWQ9NTUwJnRpZXJJZD0y" TargetMode="External"/><Relationship Id="rId20" Type="http://schemas.openxmlformats.org/officeDocument/2006/relationships/hyperlink" Target="https://bedfordma.gov/DocumentCenter/View/671/Tax-Incentives-for-Preservation-of-Historical-Buildings-PDF" TargetMode="External"/><Relationship Id="rId22" Type="http://schemas.openxmlformats.org/officeDocument/2006/relationships/hyperlink" Target="https://www.preservationmass.org/ma-historic-preservation-matching-g" TargetMode="External"/><Relationship Id="rId21" Type="http://schemas.openxmlformats.org/officeDocument/2006/relationships/hyperlink" Target="https://www.sec.state.ma.us/mhc/mhcmppf/mppfidx.htm" TargetMode="External"/><Relationship Id="rId24" Type="http://schemas.openxmlformats.org/officeDocument/2006/relationships/hyperlink" Target="https://masshumanities.org/grants/" TargetMode="External"/><Relationship Id="rId23" Type="http://schemas.openxmlformats.org/officeDocument/2006/relationships/hyperlink" Target="https://www.sec.state.ma.us/mhc/mhctax/taxidx.htm" TargetMode="External"/><Relationship Id="rId129" Type="http://schemas.openxmlformats.org/officeDocument/2006/relationships/hyperlink" Target="https://www.topsfield-ma.gov/sites/g/files/vyhlif5086/f/uploads/town_of_topsfield_fca_9-13-19_final.pdf" TargetMode="External"/><Relationship Id="rId128" Type="http://schemas.openxmlformats.org/officeDocument/2006/relationships/hyperlink" Target="https://frcog.org/wp-content/uploads/2019/10/Rural_Policy_Plan_10.01.19.pdf" TargetMode="External"/><Relationship Id="rId127" Type="http://schemas.openxmlformats.org/officeDocument/2006/relationships/hyperlink" Target="https://www.google.com/url?sa=t&amp;rct=j&amp;q=&amp;esrc=s&amp;source=web&amp;cd=&amp;cad=rja&amp;uact=8&amp;ved=2ahUKEwjg7fe3tqCCAxXvvokEHW9lBz0QFnoECB4QAQ&amp;url=https%3A%2F%2Fwww.ci.ashby.ma.us%2Fdocument%2Fplans%26reports%2FAshby%2520Final%2520Police_2008%2520Report.pdf&amp;usg=AOvVaw1S-r-5g6osiV0STVS-SHgR&amp;opi=89978449" TargetMode="External"/><Relationship Id="rId126" Type="http://schemas.openxmlformats.org/officeDocument/2006/relationships/hyperlink" Target="https://www.ashlandmass.com/756/Public-Safety-Building-Project" TargetMode="External"/><Relationship Id="rId26" Type="http://schemas.openxmlformats.org/officeDocument/2006/relationships/hyperlink" Target="https://historicipswich.net/historic-districts-in-ipswich/" TargetMode="External"/><Relationship Id="rId121" Type="http://schemas.openxmlformats.org/officeDocument/2006/relationships/hyperlink" Target="https://www.mass.gov/lists/community-grant-finder" TargetMode="External"/><Relationship Id="rId25" Type="http://schemas.openxmlformats.org/officeDocument/2006/relationships/hyperlink" Target="https://www.topsfield-ma.gov/cultural-council" TargetMode="External"/><Relationship Id="rId120" Type="http://schemas.openxmlformats.org/officeDocument/2006/relationships/hyperlink" Target="https://www.mapc.org/planning101/community-ghg-assessment/" TargetMode="External"/><Relationship Id="rId28" Type="http://schemas.openxmlformats.org/officeDocument/2006/relationships/hyperlink" Target="https://www.greatamericanrainbarrel.com/community/" TargetMode="External"/><Relationship Id="rId27" Type="http://schemas.openxmlformats.org/officeDocument/2006/relationships/hyperlink" Target="https://redyref.com/what-is-wayfinding-signage/" TargetMode="External"/><Relationship Id="rId125" Type="http://schemas.openxmlformats.org/officeDocument/2006/relationships/hyperlink" Target="https://www.mwra.com/04water/html/wat.htm" TargetMode="External"/><Relationship Id="rId29" Type="http://schemas.openxmlformats.org/officeDocument/2006/relationships/hyperlink" Target="https://www.cityofnewburyport.com/recycling-energy-resiliency-sustainability/pages/rain-barrels" TargetMode="External"/><Relationship Id="rId124" Type="http://schemas.openxmlformats.org/officeDocument/2006/relationships/hyperlink" Target="http://www.sbwsb.net/sbwsb/watersystem" TargetMode="External"/><Relationship Id="rId123" Type="http://schemas.openxmlformats.org/officeDocument/2006/relationships/hyperlink" Target="https://www.ipswichriver.org/enough-water/" TargetMode="External"/><Relationship Id="rId122" Type="http://schemas.openxmlformats.org/officeDocument/2006/relationships/hyperlink" Target="https://www.google.com/url?sa=t&amp;rct=j&amp;q=&amp;esrc=s&amp;source=web&amp;cd=&amp;ved=2ahUKEwjj8v2StqCCAxWXrYkEHeexCrcQFnoECB4QAQ&amp;url=https%3A%2F%2Fwww.mass.gov%2Fdoc%2Ftopsfield-water-department-swap-report%2Fdownload&amp;usg=AOvVaw1AmCP8hQYSghoppDPthREM&amp;opi=89978449" TargetMode="External"/><Relationship Id="rId95" Type="http://schemas.openxmlformats.org/officeDocument/2006/relationships/hyperlink" Target="https://www.mma.org/wp-content/uploads/2018/07/mma_advocate_28-4_social_media_policy.pdf" TargetMode="External"/><Relationship Id="rId94" Type="http://schemas.openxmlformats.org/officeDocument/2006/relationships/hyperlink" Target="https://www.arlingtonma.gov/Home/Components/News/News/13525/16" TargetMode="External"/><Relationship Id="rId97" Type="http://schemas.openxmlformats.org/officeDocument/2006/relationships/hyperlink" Target="https://shrewsburypubliclibrary.org/adult-services/technology-classes/" TargetMode="External"/><Relationship Id="rId96" Type="http://schemas.openxmlformats.org/officeDocument/2006/relationships/hyperlink" Target="https://www.bpl.org/computer-classes/" TargetMode="External"/><Relationship Id="rId11" Type="http://schemas.openxmlformats.org/officeDocument/2006/relationships/hyperlink" Target="https://ecga.org/Conserve-Your-Land" TargetMode="External"/><Relationship Id="rId99" Type="http://schemas.openxmlformats.org/officeDocument/2006/relationships/hyperlink" Target="https://www.methuen.k12.ma.us/departments/technology-main" TargetMode="External"/><Relationship Id="rId10" Type="http://schemas.openxmlformats.org/officeDocument/2006/relationships/hyperlink" Target="https://www.mass.gov/land-and-recreation-grants-loans" TargetMode="External"/><Relationship Id="rId98" Type="http://schemas.openxmlformats.org/officeDocument/2006/relationships/hyperlink" Target="https://www.google.com/url?sa=t&amp;rct=j&amp;q=&amp;esrc=s&amp;source=web&amp;cd=&amp;cad=rja&amp;uact=8&amp;ved=2ahUKEwiK6u6p2J6CAxWAkokEHXAkDxIQFnoECBcQAQ&amp;url=https%3A%2F%2Ftopsfieldlibrary.org%2Fwp-content%2Fuploads%2FTopsfield-Town-Library-Strategic-Plan-FY23-28.pdf&amp;usg=AOvVaw2sN4m4NZWA5dtYZciiivpn&amp;opi=89978449" TargetMode="External"/><Relationship Id="rId13" Type="http://schemas.openxmlformats.org/officeDocument/2006/relationships/hyperlink" Target="https://salemwitchmuseum.com/witch-trials-online-tour/" TargetMode="External"/><Relationship Id="rId12" Type="http://schemas.openxmlformats.org/officeDocument/2006/relationships/hyperlink" Target="https://www.mass.gov/info-details/agricultural-preservation-restriction-apr-program-details?_gl=1*12ijt55*_ga*MTA1OTcxODYwMS4xNjgxODQ4NTAw*_ga_MCLPEGW7WM*MTY5ODc4MDgwNy4xLjAuMTY5ODc4MDgwNy4wLjAuMA.." TargetMode="External"/><Relationship Id="rId91" Type="http://schemas.openxmlformats.org/officeDocument/2006/relationships/hyperlink" Target="https://www.holdenma.gov/senior-services-council-on-aging/pages/intergenerational-programs" TargetMode="External"/><Relationship Id="rId90" Type="http://schemas.openxmlformats.org/officeDocument/2006/relationships/hyperlink" Target="https://www.topsfield-ma.gov/calendar/upcoming" TargetMode="External"/><Relationship Id="rId93" Type="http://schemas.openxmlformats.org/officeDocument/2006/relationships/hyperlink" Target="https://www.mashpeema.gov/home/pages/online-permitting" TargetMode="External"/><Relationship Id="rId92" Type="http://schemas.openxmlformats.org/officeDocument/2006/relationships/hyperlink" Target="https://www.seniorlifestyle.com/resources/blog/fun-value-intergenerational-programming/" TargetMode="External"/><Relationship Id="rId118" Type="http://schemas.openxmlformats.org/officeDocument/2006/relationships/hyperlink" Target="https://www.hingham-ma.gov/DocumentCenter/View/10946/Dedham-Energy-Reduction-Plan" TargetMode="External"/><Relationship Id="rId117" Type="http://schemas.openxmlformats.org/officeDocument/2006/relationships/hyperlink" Target="https://concordma.gov/2404/GHG-Emissions" TargetMode="External"/><Relationship Id="rId116" Type="http://schemas.openxmlformats.org/officeDocument/2006/relationships/hyperlink" Target="https://www.topsfield-ma.gov/sustainability-advisory-committee/news/sustainability-advisory-committee-submits-strategic-plan-2024" TargetMode="External"/><Relationship Id="rId115" Type="http://schemas.openxmlformats.org/officeDocument/2006/relationships/hyperlink" Target="https://www.topsfield-ma.gov/downtown-revitalization/pages/solar-street-lights" TargetMode="External"/><Relationship Id="rId119" Type="http://schemas.openxmlformats.org/officeDocument/2006/relationships/hyperlink" Target="https://www.topsfield-ma.gov/sustainability-advisory-committee/news/sustainability-advisory-committee-submits-strategic-plan-2024" TargetMode="External"/><Relationship Id="rId15" Type="http://schemas.openxmlformats.org/officeDocument/2006/relationships/hyperlink" Target="https://www.dropbox.com/scl/fo/a29s8rjm3eqs02dznik8x/h?rlkey=2hrdgsf357ud023o2xios2i7i&amp;dl=0" TargetMode="External"/><Relationship Id="rId110" Type="http://schemas.openxmlformats.org/officeDocument/2006/relationships/hyperlink" Target="https://archive.epa.gov/greenbuilding/web/html/about.html" TargetMode="External"/><Relationship Id="rId14" Type="http://schemas.openxmlformats.org/officeDocument/2006/relationships/hyperlink" Target="https://www.townofmaynard-ma.gov/453/Historic-Walking-Tours" TargetMode="External"/><Relationship Id="rId17" Type="http://schemas.openxmlformats.org/officeDocument/2006/relationships/hyperlink" Target="https://www.planning.org/divisions/planningandlaw/propertytopics.htm" TargetMode="External"/><Relationship Id="rId16" Type="http://schemas.openxmlformats.org/officeDocument/2006/relationships/hyperlink" Target="https://www.sec.state.ma.us/mhc/mhcpdf/establishinglocalhistoricdistricts.pdf" TargetMode="External"/><Relationship Id="rId19" Type="http://schemas.openxmlformats.org/officeDocument/2006/relationships/hyperlink" Target="https://www.sec.state.ma.us/mhc/mhchpp/Surveyandplanning.htm" TargetMode="External"/><Relationship Id="rId114" Type="http://schemas.openxmlformats.org/officeDocument/2006/relationships/hyperlink" Target="https://www.mass.gov/info-details/efficient-vehicles" TargetMode="External"/><Relationship Id="rId18" Type="http://schemas.openxmlformats.org/officeDocument/2006/relationships/hyperlink" Target="https://www.dropbox.com/s/3z1j5y197d340c8/Medway_MP_draft_102522%20v9%20pages.pdf?dl=0" TargetMode="External"/><Relationship Id="rId113" Type="http://schemas.openxmlformats.org/officeDocument/2006/relationships/hyperlink" Target="https://www.mass.gov/energy-efficiency-measures-for-municipalities" TargetMode="External"/><Relationship Id="rId112" Type="http://schemas.openxmlformats.org/officeDocument/2006/relationships/hyperlink" Target="https://www.topsfield-ma.gov/sites/g/files/vyhlif5086/f/uploads/hazardous_mitigation_preparedness_plan_flyer.pdf" TargetMode="External"/><Relationship Id="rId111" Type="http://schemas.openxmlformats.org/officeDocument/2006/relationships/hyperlink" Target="https://www.topsfield-ma.gov/sustainability-advisory-committee/news/sustainability-advisory-committee-submits-strategic-plan-2024" TargetMode="External"/><Relationship Id="rId84" Type="http://schemas.openxmlformats.org/officeDocument/2006/relationships/hyperlink" Target="https://www.discoverhudson.org/events/" TargetMode="External"/><Relationship Id="rId83" Type="http://schemas.openxmlformats.org/officeDocument/2006/relationships/hyperlink" Target="https://www.onlinemba.com/resources/chambers-of-commerce/" TargetMode="External"/><Relationship Id="rId86" Type="http://schemas.openxmlformats.org/officeDocument/2006/relationships/hyperlink" Target="https://www.topsfield-ma.gov/economic-and-community-development-committee/pages/business-development-showcase-2022" TargetMode="External"/><Relationship Id="rId85" Type="http://schemas.openxmlformats.org/officeDocument/2006/relationships/hyperlink" Target="https://www.growfoodnorthampton.org/" TargetMode="External"/><Relationship Id="rId88" Type="http://schemas.openxmlformats.org/officeDocument/2006/relationships/hyperlink" Target="https://www.amherstma.gov/3431/Volunteering" TargetMode="External"/><Relationship Id="rId87" Type="http://schemas.openxmlformats.org/officeDocument/2006/relationships/hyperlink" Target="https://www.zippia.com/recreation-director-jobs/what-does-a-recreation-director-do/" TargetMode="External"/><Relationship Id="rId89" Type="http://schemas.openxmlformats.org/officeDocument/2006/relationships/hyperlink" Target="https://www.mass-service.org/programs/volunteerism-initiatives" TargetMode="External"/><Relationship Id="rId80" Type="http://schemas.openxmlformats.org/officeDocument/2006/relationships/hyperlink" Target="https://nbedc.org/starting-your-business/" TargetMode="External"/><Relationship Id="rId82" Type="http://schemas.openxmlformats.org/officeDocument/2006/relationships/hyperlink" Target="https://www.topsfieldcommunitypartnership.org/" TargetMode="External"/><Relationship Id="rId81" Type="http://schemas.openxmlformats.org/officeDocument/2006/relationships/hyperlink" Target="https://www.google.com/url?sa=t&amp;rct=j&amp;q=&amp;esrc=s&amp;source=web&amp;cd=&amp;ved=2ahUKEwjG9LC91Z6CAxVYD1kFHXJkB3kQFnoECC4QAQ&amp;url=https%3A%2F%2Fandoverma.gov%2F289%2FBusiness-Guide&amp;usg=AOvVaw335OujsuXbLH16Je7nwgeE&amp;opi=89978449" TargetMode="External"/><Relationship Id="rId1" Type="http://schemas.openxmlformats.org/officeDocument/2006/relationships/hyperlink" Target="https://www.pvpc.org/sites/default/files/doc-municipal-strategies-increase-food-access2599.pdf" TargetMode="External"/><Relationship Id="rId2" Type="http://schemas.openxmlformats.org/officeDocument/2006/relationships/hyperlink" Target="https://wellesleyma.gov/DocumentCenter/View/562/Section-511_Natural-Resource-Protection-NRP-Development?bidId=" TargetMode="External"/><Relationship Id="rId3" Type="http://schemas.openxmlformats.org/officeDocument/2006/relationships/hyperlink" Target="https://ci.ashby.ma.us/departments/planning-board/planning-board-news/natural-resource-protection-zoning/" TargetMode="External"/><Relationship Id="rId4" Type="http://schemas.openxmlformats.org/officeDocument/2006/relationships/hyperlink" Target="https://www.google.com/url?sa=t&amp;rct=j&amp;q=&amp;esrc=s&amp;source=web&amp;cd=&amp;ved=2ahUKEwjrnNywy56CAxWNMVkFHWyzChcQFnoECBkQAQ&amp;url=https%3A%2F%2Fwww.mass.gov%2Fdoc%2Fsmart-growthsmart-energy-slideshowsopen-space-design-osdnatural-resource-protection-zoning-nrpz%2Fdownload&amp;usg=AOvVaw3DC18HkJc08WgNMp94DAIl&amp;opi=89978449" TargetMode="External"/><Relationship Id="rId9" Type="http://schemas.openxmlformats.org/officeDocument/2006/relationships/hyperlink" Target="https://www.mass.gov/info-details/forest-tax-program-chapter-61" TargetMode="External"/><Relationship Id="rId143" Type="http://schemas.openxmlformats.org/officeDocument/2006/relationships/hyperlink" Target="https://www.masconomet.org/Page/918" TargetMode="External"/><Relationship Id="rId142" Type="http://schemas.openxmlformats.org/officeDocument/2006/relationships/hyperlink" Target="https://www.masconomet.org/site/default.aspx?DomainID=253" TargetMode="External"/><Relationship Id="rId141" Type="http://schemas.openxmlformats.org/officeDocument/2006/relationships/hyperlink" Target="https://www.masconomet.org/site/default.aspx?DomainID=253" TargetMode="External"/><Relationship Id="rId140" Type="http://schemas.openxmlformats.org/officeDocument/2006/relationships/hyperlink" Target="https://www.masconomet.org/site/default.aspx?DomainID=253" TargetMode="External"/><Relationship Id="rId5" Type="http://schemas.openxmlformats.org/officeDocument/2006/relationships/hyperlink" Target="https://concordma.gov/2541/Sustainable-Landscape-Handbook" TargetMode="External"/><Relationship Id="rId6" Type="http://schemas.openxmlformats.org/officeDocument/2006/relationships/hyperlink" Target="https://greenscapes.org/your-yard/" TargetMode="External"/><Relationship Id="rId7" Type="http://schemas.openxmlformats.org/officeDocument/2006/relationships/hyperlink" Target="https://www.ipswichriver.org/" TargetMode="External"/><Relationship Id="rId8" Type="http://schemas.openxmlformats.org/officeDocument/2006/relationships/hyperlink" Target="https://cms4files1.revize.com/wenhamma/Chapter%2061%20Right%20of%20First%20Refusal%20Procedure%20-%20Adopted%2006.18.19.pdf" TargetMode="External"/><Relationship Id="rId144" Type="http://schemas.openxmlformats.org/officeDocument/2006/relationships/drawing" Target="../drawings/drawing1.xml"/><Relationship Id="rId73" Type="http://schemas.openxmlformats.org/officeDocument/2006/relationships/hyperlink" Target="https://www.watertown-ma.gov/220/Design-Standards-Guidelines" TargetMode="External"/><Relationship Id="rId72" Type="http://schemas.openxmlformats.org/officeDocument/2006/relationships/hyperlink" Target="https://www.epa.gov/small-and-rural-wastewater-systems/funding-sources-small-and-rural-wastewater-systems" TargetMode="External"/><Relationship Id="rId75" Type="http://schemas.openxmlformats.org/officeDocument/2006/relationships/hyperlink" Target="https://plannersweb.com/2001/01/an-introduction-to-design-guidelines/" TargetMode="External"/><Relationship Id="rId74" Type="http://schemas.openxmlformats.org/officeDocument/2006/relationships/hyperlink" Target="https://www.google.com/url?sa=t&amp;rct=j&amp;q=&amp;esrc=s&amp;source=web&amp;cd=&amp;cad=rja&amp;uact=8&amp;ved=2ahUKEwjB16mp056CAxVdkYkEHSnFBxEQFnoECCoQAQ&amp;url=https%3A%2F%2Fwww.mendonma.gov%2Fplanning-board%2Ffiles%2Fdesign-guidelines-handbook&amp;usg=AOvVaw2TjRB5yn83gkEvfLerMypr&amp;opi=89978449" TargetMode="External"/><Relationship Id="rId77" Type="http://schemas.openxmlformats.org/officeDocument/2006/relationships/hyperlink" Target="https://www.useful-community-development.org/redevelopment.html" TargetMode="External"/><Relationship Id="rId76" Type="http://schemas.openxmlformats.org/officeDocument/2006/relationships/hyperlink" Target="https://www.mass.gov/guides/community-one-stop-for-growth" TargetMode="External"/><Relationship Id="rId79" Type="http://schemas.openxmlformats.org/officeDocument/2006/relationships/hyperlink" Target="https://www.townofsomerset.org/town-planner" TargetMode="External"/><Relationship Id="rId78" Type="http://schemas.openxmlformats.org/officeDocument/2006/relationships/hyperlink" Target="https://camoinassociates.com/resources/build-a-business-retention-and-expansion-program/" TargetMode="External"/><Relationship Id="rId71" Type="http://schemas.openxmlformats.org/officeDocument/2006/relationships/hyperlink" Target="https://www.mass.gov/info-details/water-resources-grants-financial-assistance" TargetMode="External"/><Relationship Id="rId70" Type="http://schemas.openxmlformats.org/officeDocument/2006/relationships/hyperlink" Target="https://www.mass.gov/shared-streets-and-spaces-grant-program" TargetMode="External"/><Relationship Id="rId139" Type="http://schemas.openxmlformats.org/officeDocument/2006/relationships/hyperlink" Target="https://www.masconomet.org/site/default.aspx?DomainID=253" TargetMode="External"/><Relationship Id="rId138" Type="http://schemas.openxmlformats.org/officeDocument/2006/relationships/hyperlink" Target="https://www.masconomet.org/site/default.aspx?DomainID=253" TargetMode="External"/><Relationship Id="rId137" Type="http://schemas.openxmlformats.org/officeDocument/2006/relationships/hyperlink" Target="https://www.topsfield-ma.gov/board-selectmen/files/topsfield-financial-policy-guidelines-adopted-122018" TargetMode="External"/><Relationship Id="rId132" Type="http://schemas.openxmlformats.org/officeDocument/2006/relationships/hyperlink" Target="https://www.topsfield-ma.gov/board-selectmen/files/topsfield-financial-policy-guidelines-adopted-122018" TargetMode="External"/><Relationship Id="rId131" Type="http://schemas.openxmlformats.org/officeDocument/2006/relationships/hyperlink" Target="https://www.masconomet.org/domain/84" TargetMode="External"/><Relationship Id="rId130" Type="http://schemas.openxmlformats.org/officeDocument/2006/relationships/hyperlink" Target="https://www.topsfield-ma.gov/sites/g/files/vyhlif5086/f/pages/section_5_-_draft_collins_ctr._capital_improvement_plan_fy2018-fy2022.pdf" TargetMode="External"/><Relationship Id="rId136" Type="http://schemas.openxmlformats.org/officeDocument/2006/relationships/hyperlink" Target="https://www.topsfield-ma.gov/board-selectmen/files/topsfield-financial-policy-guidelines-adopted-122018" TargetMode="External"/><Relationship Id="rId135" Type="http://schemas.openxmlformats.org/officeDocument/2006/relationships/hyperlink" Target="https://www.topsfield-ma.gov/board-selectmen/files/topsfield-financial-policy-guidelines-adopted-122018" TargetMode="External"/><Relationship Id="rId134" Type="http://schemas.openxmlformats.org/officeDocument/2006/relationships/hyperlink" Target="https://www.topsfield-ma.gov/board-selectmen/files/topsfield-financial-policy-guidelines-adopted-122018" TargetMode="External"/><Relationship Id="rId133" Type="http://schemas.openxmlformats.org/officeDocument/2006/relationships/hyperlink" Target="https://www.topsfield-ma.gov/board-selectmen/files/topsfield-financial-policy-guidelines-adopted-122018" TargetMode="External"/><Relationship Id="rId62" Type="http://schemas.openxmlformats.org/officeDocument/2006/relationships/hyperlink" Target="https://www.mass.gov/info-details/on-demand-community-transportation" TargetMode="External"/><Relationship Id="rId61" Type="http://schemas.openxmlformats.org/officeDocument/2006/relationships/hyperlink" Target="https://www.city.waltham.ma.us/council-on-aging/pages/transportation" TargetMode="External"/><Relationship Id="rId64" Type="http://schemas.openxmlformats.org/officeDocument/2006/relationships/hyperlink" Target="https://actoncoa.com/138/Transportation" TargetMode="External"/><Relationship Id="rId63" Type="http://schemas.openxmlformats.org/officeDocument/2006/relationships/hyperlink" Target="https://www.marshfieldseniorcenter.org/transportation" TargetMode="External"/><Relationship Id="rId66" Type="http://schemas.openxmlformats.org/officeDocument/2006/relationships/hyperlink" Target="https://www.topsfield-ma.gov/town-administrator/pages/project-former-highway-garage" TargetMode="External"/><Relationship Id="rId65" Type="http://schemas.openxmlformats.org/officeDocument/2006/relationships/hyperlink" Target="https://www.topsfield-ma.gov/town-clerk/files/articleiiiasof050223" TargetMode="External"/><Relationship Id="rId68" Type="http://schemas.openxmlformats.org/officeDocument/2006/relationships/hyperlink" Target="http://www.mapc.org/wp-content/uploads/2020/03/Downtown-Topsfield-Revitilization-Plan_Full.pdf" TargetMode="External"/><Relationship Id="rId67" Type="http://schemas.openxmlformats.org/officeDocument/2006/relationships/hyperlink" Target="https://www.mass.gov/guides/community-one-stop-for-growth" TargetMode="External"/><Relationship Id="rId60" Type="http://schemas.openxmlformats.org/officeDocument/2006/relationships/hyperlink" Target="https://wellesleyma.gov/DocumentCenter/View/983/Council-on-Aging-Volunteer-Drivers-Program-PDF?bidId=" TargetMode="External"/><Relationship Id="rId69" Type="http://schemas.openxmlformats.org/officeDocument/2006/relationships/hyperlink" Target="https://www.topsfield-ma.gov/downtown-revitalization/pages/solar-street-lights" TargetMode="External"/><Relationship Id="rId51" Type="http://schemas.openxmlformats.org/officeDocument/2006/relationships/hyperlink" Target="https://www.town.orleans.ma.us/463/Affordable-Housing-Committee" TargetMode="External"/><Relationship Id="rId50" Type="http://schemas.openxmlformats.org/officeDocument/2006/relationships/hyperlink" Target="https://grovelandma.com/document-category/affordable-housing-committee/" TargetMode="External"/><Relationship Id="rId53" Type="http://schemas.openxmlformats.org/officeDocument/2006/relationships/hyperlink" Target="https://www.ipswichma.gov/DocumentCenter/View/12695/Ipswich-HPP-FINAL_111620-Approved" TargetMode="External"/><Relationship Id="rId52" Type="http://schemas.openxmlformats.org/officeDocument/2006/relationships/hyperlink" Target="https://www.ayer.ma.us/affordable-housing" TargetMode="External"/><Relationship Id="rId55" Type="http://schemas.openxmlformats.org/officeDocument/2006/relationships/hyperlink" Target="https://www.mass.gov/locations/topsfield-park-and-ride" TargetMode="External"/><Relationship Id="rId54" Type="http://schemas.openxmlformats.org/officeDocument/2006/relationships/hyperlink" Target="https://www.town.orleans.ma.us/DocumentCenter/View/6448" TargetMode="External"/><Relationship Id="rId57" Type="http://schemas.openxmlformats.org/officeDocument/2006/relationships/hyperlink" Target="https://www.mass.gov/info-details/older-drivers" TargetMode="External"/><Relationship Id="rId56" Type="http://schemas.openxmlformats.org/officeDocument/2006/relationships/hyperlink" Target="https://www.mass.gov/info-details/older-drivers" TargetMode="External"/><Relationship Id="rId59" Type="http://schemas.openxmlformats.org/officeDocument/2006/relationships/hyperlink" Target="https://www.topsfield-ma.gov/council-aging/pages/transportation" TargetMode="External"/><Relationship Id="rId58" Type="http://schemas.openxmlformats.org/officeDocument/2006/relationships/hyperlink" Target="https://apps.impact.dot.state.ma.us/cdp/dashboard-view/2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mhc-macris.net/" TargetMode="External"/><Relationship Id="rId2" Type="http://schemas.openxmlformats.org/officeDocument/2006/relationships/hyperlink" Target="https://www.mass.gov/info-details/subsidized-housing-inventory-shi" TargetMode="External"/><Relationship Id="rId3" Type="http://schemas.openxmlformats.org/officeDocument/2006/relationships/hyperlink" Target="https://htaindex.cnt.org/map/"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75"/>
  <cols>
    <col customWidth="1" min="1" max="1" width="17.25"/>
    <col customWidth="1" min="2" max="2" width="6.13"/>
    <col customWidth="1" min="3" max="3" width="10.75"/>
    <col customWidth="1" min="4" max="4" width="49.13"/>
    <col customWidth="1" min="5" max="6" width="19.25"/>
    <col customWidth="1" min="7" max="7" width="13.75"/>
    <col customWidth="1" min="8" max="8" width="24.75"/>
    <col customWidth="1" min="9" max="9" width="13.0"/>
    <col customWidth="1" min="10" max="11" width="13.75"/>
    <col customWidth="1" min="12" max="14" width="13.88"/>
    <col customWidth="1" min="15" max="15" width="23.75"/>
    <col customWidth="1" min="16" max="17" width="13.88"/>
    <col customWidth="1" min="18" max="18" width="15.5"/>
    <col customWidth="1" min="19" max="19" width="16.63"/>
    <col customWidth="1" min="20" max="20" width="15.25"/>
    <col customWidth="1" min="21" max="21" width="14.13"/>
    <col customWidth="1" min="22" max="22" width="13.75"/>
    <col customWidth="1" min="23" max="23" width="13.63"/>
    <col customWidth="1" min="24" max="24" width="13.13"/>
  </cols>
  <sheetData>
    <row r="1">
      <c r="A1" s="1"/>
      <c r="B1" s="2"/>
      <c r="C1" s="3" t="s">
        <v>0</v>
      </c>
      <c r="D1" s="4"/>
      <c r="E1" s="5"/>
      <c r="F1" s="6" t="s">
        <v>1</v>
      </c>
      <c r="K1" s="4"/>
      <c r="L1" s="6" t="s">
        <v>2</v>
      </c>
      <c r="R1" s="7"/>
      <c r="S1" s="8" t="s">
        <v>3</v>
      </c>
      <c r="T1" s="4"/>
      <c r="U1" s="9" t="s">
        <v>4</v>
      </c>
      <c r="X1" s="7"/>
    </row>
    <row r="2" ht="72.0" customHeight="1">
      <c r="A2" s="10" t="s">
        <v>5</v>
      </c>
      <c r="B2" s="10" t="s">
        <v>6</v>
      </c>
      <c r="C2" s="10" t="s">
        <v>7</v>
      </c>
      <c r="D2" s="11" t="s">
        <v>8</v>
      </c>
      <c r="E2" s="11" t="s">
        <v>9</v>
      </c>
      <c r="F2" s="12" t="s">
        <v>10</v>
      </c>
      <c r="G2" s="12" t="s">
        <v>11</v>
      </c>
      <c r="H2" s="12" t="s">
        <v>12</v>
      </c>
      <c r="I2" s="12" t="s">
        <v>13</v>
      </c>
      <c r="J2" s="12" t="s">
        <v>14</v>
      </c>
      <c r="K2" s="11" t="s">
        <v>15</v>
      </c>
      <c r="L2" s="12" t="s">
        <v>16</v>
      </c>
      <c r="M2" s="12" t="s">
        <v>17</v>
      </c>
      <c r="N2" s="12" t="s">
        <v>18</v>
      </c>
      <c r="O2" s="12" t="s">
        <v>19</v>
      </c>
      <c r="P2" s="12" t="s">
        <v>20</v>
      </c>
      <c r="Q2" s="12" t="s">
        <v>21</v>
      </c>
      <c r="R2" s="12" t="s">
        <v>22</v>
      </c>
      <c r="S2" s="13" t="s">
        <v>23</v>
      </c>
      <c r="T2" s="14" t="s">
        <v>24</v>
      </c>
      <c r="U2" s="12" t="s">
        <v>25</v>
      </c>
      <c r="V2" s="12" t="s">
        <v>26</v>
      </c>
      <c r="W2" s="12" t="s">
        <v>27</v>
      </c>
      <c r="X2" s="15" t="s">
        <v>28</v>
      </c>
    </row>
    <row r="3" ht="61.5" customHeight="1">
      <c r="A3" s="16" t="s">
        <v>29</v>
      </c>
      <c r="B3" s="16" t="s">
        <v>30</v>
      </c>
      <c r="C3" s="16" t="s">
        <v>31</v>
      </c>
      <c r="D3" s="17" t="s">
        <v>32</v>
      </c>
      <c r="E3" s="18" t="s">
        <v>33</v>
      </c>
      <c r="F3" s="19" t="s">
        <v>34</v>
      </c>
      <c r="G3" s="20" t="s">
        <v>35</v>
      </c>
      <c r="H3" s="20" t="s">
        <v>36</v>
      </c>
      <c r="I3" s="20" t="s">
        <v>37</v>
      </c>
      <c r="J3" s="21"/>
      <c r="K3" s="22"/>
      <c r="L3" s="21"/>
      <c r="M3" s="20" t="s">
        <v>38</v>
      </c>
      <c r="N3" s="20" t="s">
        <v>39</v>
      </c>
      <c r="O3" s="20" t="s">
        <v>40</v>
      </c>
      <c r="P3" s="21"/>
      <c r="Q3" s="21"/>
      <c r="R3" s="21"/>
      <c r="S3" s="23" t="s">
        <v>41</v>
      </c>
      <c r="T3" s="24" t="s">
        <v>42</v>
      </c>
      <c r="U3" s="25" t="s">
        <v>43</v>
      </c>
      <c r="V3" s="25" t="s">
        <v>44</v>
      </c>
      <c r="W3" s="25" t="s">
        <v>45</v>
      </c>
      <c r="X3" s="26" t="s">
        <v>46</v>
      </c>
    </row>
    <row r="4">
      <c r="A4" s="16" t="s">
        <v>29</v>
      </c>
      <c r="B4" s="16" t="s">
        <v>30</v>
      </c>
      <c r="C4" s="16" t="s">
        <v>47</v>
      </c>
      <c r="D4" s="17" t="s">
        <v>48</v>
      </c>
      <c r="E4" s="18" t="s">
        <v>33</v>
      </c>
      <c r="F4" s="19" t="s">
        <v>34</v>
      </c>
      <c r="G4" s="20" t="s">
        <v>49</v>
      </c>
      <c r="H4" s="19" t="s">
        <v>36</v>
      </c>
      <c r="I4" s="19" t="s">
        <v>50</v>
      </c>
      <c r="J4" s="20" t="s">
        <v>51</v>
      </c>
      <c r="K4" s="18"/>
      <c r="L4" s="21"/>
      <c r="M4" s="20" t="s">
        <v>52</v>
      </c>
      <c r="N4" s="21"/>
      <c r="O4" s="21"/>
      <c r="P4" s="21"/>
      <c r="Q4" s="21"/>
      <c r="R4" s="20" t="s">
        <v>53</v>
      </c>
      <c r="S4" s="23" t="s">
        <v>41</v>
      </c>
      <c r="T4" s="24" t="s">
        <v>54</v>
      </c>
      <c r="U4" s="25" t="s">
        <v>55</v>
      </c>
      <c r="V4" s="27" t="s">
        <v>56</v>
      </c>
      <c r="W4" s="28"/>
      <c r="X4" s="29"/>
    </row>
    <row r="5">
      <c r="A5" s="16" t="s">
        <v>29</v>
      </c>
      <c r="B5" s="16" t="s">
        <v>30</v>
      </c>
      <c r="C5" s="16" t="s">
        <v>57</v>
      </c>
      <c r="D5" s="17" t="s">
        <v>58</v>
      </c>
      <c r="E5" s="18" t="s">
        <v>59</v>
      </c>
      <c r="F5" s="19" t="s">
        <v>60</v>
      </c>
      <c r="G5" s="20" t="s">
        <v>61</v>
      </c>
      <c r="H5" s="19" t="s">
        <v>36</v>
      </c>
      <c r="I5" s="19" t="s">
        <v>62</v>
      </c>
      <c r="J5" s="20" t="s">
        <v>63</v>
      </c>
      <c r="K5" s="18" t="s">
        <v>64</v>
      </c>
      <c r="L5" s="21"/>
      <c r="M5" s="21"/>
      <c r="N5" s="21"/>
      <c r="O5" s="21"/>
      <c r="P5" s="21"/>
      <c r="Q5" s="21"/>
      <c r="R5" s="20" t="s">
        <v>65</v>
      </c>
      <c r="S5" s="23" t="s">
        <v>41</v>
      </c>
      <c r="T5" s="24" t="s">
        <v>66</v>
      </c>
      <c r="U5" s="25" t="s">
        <v>63</v>
      </c>
      <c r="V5" s="28"/>
      <c r="W5" s="28"/>
      <c r="X5" s="29"/>
    </row>
    <row r="6">
      <c r="A6" s="16" t="s">
        <v>29</v>
      </c>
      <c r="B6" s="16" t="s">
        <v>30</v>
      </c>
      <c r="C6" s="16" t="s">
        <v>67</v>
      </c>
      <c r="D6" s="17" t="s">
        <v>68</v>
      </c>
      <c r="E6" s="18" t="s">
        <v>33</v>
      </c>
      <c r="F6" s="20" t="s">
        <v>35</v>
      </c>
      <c r="G6" s="19" t="s">
        <v>34</v>
      </c>
      <c r="H6" s="19" t="s">
        <v>36</v>
      </c>
      <c r="I6" s="30" t="s">
        <v>37</v>
      </c>
      <c r="J6" s="21"/>
      <c r="K6" s="18" t="s">
        <v>69</v>
      </c>
      <c r="L6" s="20" t="s">
        <v>70</v>
      </c>
      <c r="M6" s="21"/>
      <c r="N6" s="21"/>
      <c r="O6" s="21"/>
      <c r="P6" s="21"/>
      <c r="Q6" s="21"/>
      <c r="R6" s="21"/>
      <c r="S6" s="23" t="s">
        <v>41</v>
      </c>
      <c r="T6" s="24" t="s">
        <v>66</v>
      </c>
      <c r="U6" s="25" t="s">
        <v>71</v>
      </c>
      <c r="V6" s="31" t="s">
        <v>72</v>
      </c>
      <c r="W6" s="28"/>
      <c r="X6" s="29"/>
    </row>
    <row r="7">
      <c r="A7" s="16" t="s">
        <v>29</v>
      </c>
      <c r="B7" s="16" t="s">
        <v>30</v>
      </c>
      <c r="C7" s="16" t="s">
        <v>73</v>
      </c>
      <c r="D7" s="17" t="s">
        <v>74</v>
      </c>
      <c r="E7" s="18" t="s">
        <v>75</v>
      </c>
      <c r="F7" s="20" t="s">
        <v>62</v>
      </c>
      <c r="G7" s="20" t="s">
        <v>35</v>
      </c>
      <c r="H7" s="19" t="s">
        <v>76</v>
      </c>
      <c r="I7" s="19" t="s">
        <v>77</v>
      </c>
      <c r="J7" s="32" t="s">
        <v>78</v>
      </c>
      <c r="K7" s="33"/>
      <c r="L7" s="21"/>
      <c r="M7" s="20" t="s">
        <v>79</v>
      </c>
      <c r="N7" s="20" t="s">
        <v>80</v>
      </c>
      <c r="O7" s="20" t="s">
        <v>81</v>
      </c>
      <c r="P7" s="20" t="s">
        <v>82</v>
      </c>
      <c r="Q7" s="20" t="s">
        <v>83</v>
      </c>
      <c r="R7" s="21"/>
      <c r="S7" s="23" t="s">
        <v>84</v>
      </c>
      <c r="T7" s="24" t="s">
        <v>54</v>
      </c>
      <c r="U7" s="34" t="s">
        <v>85</v>
      </c>
      <c r="V7" s="31" t="s">
        <v>86</v>
      </c>
      <c r="W7" s="31" t="s">
        <v>87</v>
      </c>
      <c r="X7" s="35" t="s">
        <v>88</v>
      </c>
    </row>
    <row r="8">
      <c r="A8" s="16" t="s">
        <v>29</v>
      </c>
      <c r="B8" s="16" t="s">
        <v>89</v>
      </c>
      <c r="C8" s="16" t="s">
        <v>90</v>
      </c>
      <c r="D8" s="17" t="s">
        <v>91</v>
      </c>
      <c r="E8" s="18" t="s">
        <v>92</v>
      </c>
      <c r="F8" s="20" t="s">
        <v>35</v>
      </c>
      <c r="G8" s="19" t="s">
        <v>34</v>
      </c>
      <c r="H8" s="20" t="s">
        <v>93</v>
      </c>
      <c r="I8" s="20" t="s">
        <v>94</v>
      </c>
      <c r="J8" s="20" t="s">
        <v>95</v>
      </c>
      <c r="K8" s="18" t="s">
        <v>96</v>
      </c>
      <c r="L8" s="20" t="s">
        <v>97</v>
      </c>
      <c r="M8" s="21"/>
      <c r="N8" s="21"/>
      <c r="O8" s="21"/>
      <c r="P8" s="21"/>
      <c r="Q8" s="21"/>
      <c r="R8" s="21"/>
      <c r="S8" s="23" t="s">
        <v>41</v>
      </c>
      <c r="T8" s="24" t="s">
        <v>42</v>
      </c>
      <c r="U8" s="31" t="s">
        <v>98</v>
      </c>
      <c r="V8" s="31" t="s">
        <v>99</v>
      </c>
      <c r="W8" s="27" t="s">
        <v>100</v>
      </c>
      <c r="X8" s="29"/>
    </row>
    <row r="9">
      <c r="A9" s="16" t="s">
        <v>29</v>
      </c>
      <c r="B9" s="16" t="s">
        <v>89</v>
      </c>
      <c r="C9" s="16" t="s">
        <v>101</v>
      </c>
      <c r="D9" s="17" t="s">
        <v>102</v>
      </c>
      <c r="E9" s="18" t="s">
        <v>33</v>
      </c>
      <c r="F9" s="36" t="s">
        <v>35</v>
      </c>
      <c r="G9" s="19" t="s">
        <v>34</v>
      </c>
      <c r="H9" s="20" t="s">
        <v>93</v>
      </c>
      <c r="I9" s="20" t="s">
        <v>36</v>
      </c>
      <c r="J9" s="20" t="s">
        <v>95</v>
      </c>
      <c r="K9" s="18"/>
      <c r="L9" s="21"/>
      <c r="M9" s="20" t="s">
        <v>103</v>
      </c>
      <c r="N9" s="21"/>
      <c r="O9" s="21"/>
      <c r="P9" s="21"/>
      <c r="Q9" s="21"/>
      <c r="R9" s="21"/>
      <c r="S9" s="23" t="s">
        <v>41</v>
      </c>
      <c r="T9" s="24" t="s">
        <v>42</v>
      </c>
      <c r="U9" s="25" t="s">
        <v>104</v>
      </c>
      <c r="V9" s="37" t="s">
        <v>105</v>
      </c>
      <c r="W9" s="31" t="s">
        <v>106</v>
      </c>
      <c r="X9" s="35" t="s">
        <v>107</v>
      </c>
    </row>
    <row r="10">
      <c r="A10" s="16" t="s">
        <v>29</v>
      </c>
      <c r="B10" s="16" t="s">
        <v>89</v>
      </c>
      <c r="C10" s="16" t="s">
        <v>108</v>
      </c>
      <c r="D10" s="17" t="s">
        <v>109</v>
      </c>
      <c r="E10" s="18" t="s">
        <v>33</v>
      </c>
      <c r="F10" s="20" t="s">
        <v>35</v>
      </c>
      <c r="G10" s="19" t="s">
        <v>34</v>
      </c>
      <c r="H10" s="20" t="s">
        <v>93</v>
      </c>
      <c r="I10" s="21"/>
      <c r="J10" s="20" t="s">
        <v>95</v>
      </c>
      <c r="K10" s="18" t="s">
        <v>110</v>
      </c>
      <c r="L10" s="21"/>
      <c r="M10" s="20" t="s">
        <v>111</v>
      </c>
      <c r="N10" s="21"/>
      <c r="O10" s="21"/>
      <c r="P10" s="21"/>
      <c r="Q10" s="20" t="s">
        <v>112</v>
      </c>
      <c r="R10" s="20" t="s">
        <v>113</v>
      </c>
      <c r="S10" s="23" t="s">
        <v>114</v>
      </c>
      <c r="T10" s="24" t="s">
        <v>54</v>
      </c>
      <c r="U10" s="25" t="s">
        <v>115</v>
      </c>
      <c r="V10" s="31" t="s">
        <v>116</v>
      </c>
      <c r="W10" s="31" t="s">
        <v>117</v>
      </c>
      <c r="X10" s="35" t="s">
        <v>118</v>
      </c>
    </row>
    <row r="11">
      <c r="A11" s="16" t="s">
        <v>29</v>
      </c>
      <c r="B11" s="16" t="s">
        <v>89</v>
      </c>
      <c r="C11" s="16" t="s">
        <v>119</v>
      </c>
      <c r="D11" s="17" t="s">
        <v>120</v>
      </c>
      <c r="E11" s="18" t="s">
        <v>59</v>
      </c>
      <c r="F11" s="20" t="s">
        <v>35</v>
      </c>
      <c r="G11" s="20" t="s">
        <v>121</v>
      </c>
      <c r="H11" s="20" t="s">
        <v>122</v>
      </c>
      <c r="I11" s="20" t="s">
        <v>94</v>
      </c>
      <c r="J11" s="20" t="s">
        <v>95</v>
      </c>
      <c r="K11" s="18" t="s">
        <v>123</v>
      </c>
      <c r="L11" s="20" t="s">
        <v>124</v>
      </c>
      <c r="M11" s="21"/>
      <c r="N11" s="21"/>
      <c r="O11" s="21"/>
      <c r="P11" s="21"/>
      <c r="Q11" s="21"/>
      <c r="R11" s="20" t="s">
        <v>125</v>
      </c>
      <c r="S11" s="23" t="s">
        <v>41</v>
      </c>
      <c r="T11" s="24" t="s">
        <v>66</v>
      </c>
      <c r="U11" s="31" t="s">
        <v>126</v>
      </c>
      <c r="V11" s="31" t="s">
        <v>127</v>
      </c>
      <c r="W11" s="28"/>
      <c r="X11" s="29"/>
    </row>
    <row r="12">
      <c r="A12" s="16" t="s">
        <v>29</v>
      </c>
      <c r="B12" s="16" t="s">
        <v>89</v>
      </c>
      <c r="C12" s="16" t="s">
        <v>128</v>
      </c>
      <c r="D12" s="38" t="s">
        <v>129</v>
      </c>
      <c r="E12" s="18" t="s">
        <v>75</v>
      </c>
      <c r="F12" s="20" t="s">
        <v>35</v>
      </c>
      <c r="G12" s="20" t="s">
        <v>130</v>
      </c>
      <c r="H12" s="20" t="s">
        <v>93</v>
      </c>
      <c r="I12" s="20" t="s">
        <v>94</v>
      </c>
      <c r="J12" s="20" t="s">
        <v>95</v>
      </c>
      <c r="K12" s="18"/>
      <c r="L12" s="20" t="s">
        <v>124</v>
      </c>
      <c r="M12" s="20" t="s">
        <v>131</v>
      </c>
      <c r="N12" s="21"/>
      <c r="O12" s="21"/>
      <c r="P12" s="21"/>
      <c r="Q12" s="21"/>
      <c r="R12" s="21"/>
      <c r="S12" s="23" t="s">
        <v>41</v>
      </c>
      <c r="T12" s="24" t="s">
        <v>66</v>
      </c>
      <c r="U12" s="25" t="s">
        <v>132</v>
      </c>
      <c r="V12" s="37" t="s">
        <v>133</v>
      </c>
      <c r="W12" s="28"/>
      <c r="X12" s="29"/>
    </row>
    <row r="13">
      <c r="A13" s="16" t="s">
        <v>29</v>
      </c>
      <c r="B13" s="16" t="s">
        <v>134</v>
      </c>
      <c r="C13" s="16" t="s">
        <v>135</v>
      </c>
      <c r="D13" s="17" t="s">
        <v>136</v>
      </c>
      <c r="E13" s="18" t="s">
        <v>92</v>
      </c>
      <c r="F13" s="20" t="s">
        <v>64</v>
      </c>
      <c r="G13" s="20" t="s">
        <v>35</v>
      </c>
      <c r="H13" s="20" t="s">
        <v>50</v>
      </c>
      <c r="I13" s="39" t="s">
        <v>76</v>
      </c>
      <c r="J13" s="21"/>
      <c r="K13" s="18" t="s">
        <v>62</v>
      </c>
      <c r="L13" s="20" t="s">
        <v>137</v>
      </c>
      <c r="M13" s="21"/>
      <c r="N13" s="21"/>
      <c r="O13" s="21"/>
      <c r="P13" s="21"/>
      <c r="Q13" s="21"/>
      <c r="R13" s="21"/>
      <c r="S13" s="23" t="s">
        <v>41</v>
      </c>
      <c r="T13" s="24" t="s">
        <v>66</v>
      </c>
      <c r="U13" s="25" t="s">
        <v>138</v>
      </c>
      <c r="V13" s="25" t="s">
        <v>139</v>
      </c>
      <c r="W13" s="25" t="s">
        <v>140</v>
      </c>
      <c r="X13" s="29"/>
    </row>
    <row r="14">
      <c r="A14" s="16" t="s">
        <v>29</v>
      </c>
      <c r="B14" s="16" t="s">
        <v>134</v>
      </c>
      <c r="C14" s="16" t="s">
        <v>141</v>
      </c>
      <c r="D14" s="17" t="s">
        <v>142</v>
      </c>
      <c r="E14" s="18" t="s">
        <v>92</v>
      </c>
      <c r="F14" s="20" t="s">
        <v>35</v>
      </c>
      <c r="G14" s="20" t="s">
        <v>64</v>
      </c>
      <c r="H14" s="20" t="s">
        <v>50</v>
      </c>
      <c r="I14" s="39"/>
      <c r="J14" s="21"/>
      <c r="K14" s="22"/>
      <c r="L14" s="21"/>
      <c r="M14" s="21"/>
      <c r="N14" s="21"/>
      <c r="O14" s="21"/>
      <c r="P14" s="21"/>
      <c r="Q14" s="21"/>
      <c r="R14" s="20" t="s">
        <v>143</v>
      </c>
      <c r="S14" s="23" t="s">
        <v>41</v>
      </c>
      <c r="T14" s="24" t="s">
        <v>66</v>
      </c>
      <c r="U14" s="25" t="s">
        <v>144</v>
      </c>
      <c r="V14" s="31" t="s">
        <v>63</v>
      </c>
      <c r="W14" s="28"/>
      <c r="X14" s="29"/>
    </row>
    <row r="15">
      <c r="A15" s="40" t="s">
        <v>29</v>
      </c>
      <c r="B15" s="40" t="s">
        <v>134</v>
      </c>
      <c r="C15" s="40" t="s">
        <v>145</v>
      </c>
      <c r="D15" s="41" t="s">
        <v>146</v>
      </c>
      <c r="E15" s="42" t="s">
        <v>59</v>
      </c>
      <c r="F15" s="43" t="s">
        <v>35</v>
      </c>
      <c r="G15" s="43" t="s">
        <v>130</v>
      </c>
      <c r="H15" s="43" t="s">
        <v>50</v>
      </c>
      <c r="I15" s="43" t="s">
        <v>76</v>
      </c>
      <c r="J15" s="44"/>
      <c r="K15" s="42" t="s">
        <v>147</v>
      </c>
      <c r="L15" s="44"/>
      <c r="M15" s="43" t="s">
        <v>148</v>
      </c>
      <c r="N15" s="45" t="s">
        <v>149</v>
      </c>
      <c r="O15" s="43" t="s">
        <v>150</v>
      </c>
      <c r="P15" s="44"/>
      <c r="Q15" s="44"/>
      <c r="R15" s="44"/>
      <c r="S15" s="46" t="s">
        <v>114</v>
      </c>
      <c r="T15" s="47" t="s">
        <v>42</v>
      </c>
      <c r="U15" s="48" t="s">
        <v>151</v>
      </c>
      <c r="V15" s="48" t="s">
        <v>152</v>
      </c>
      <c r="W15" s="48" t="s">
        <v>153</v>
      </c>
      <c r="X15" s="49" t="s">
        <v>154</v>
      </c>
    </row>
    <row r="16">
      <c r="A16" s="16" t="s">
        <v>155</v>
      </c>
      <c r="B16" s="16" t="s">
        <v>30</v>
      </c>
      <c r="C16" s="16" t="s">
        <v>156</v>
      </c>
      <c r="D16" s="17" t="s">
        <v>157</v>
      </c>
      <c r="E16" s="18" t="s">
        <v>33</v>
      </c>
      <c r="F16" s="20" t="s">
        <v>130</v>
      </c>
      <c r="G16" s="20" t="s">
        <v>35</v>
      </c>
      <c r="H16" s="20" t="s">
        <v>158</v>
      </c>
      <c r="I16" s="19" t="s">
        <v>76</v>
      </c>
      <c r="J16" s="21"/>
      <c r="K16" s="18" t="s">
        <v>159</v>
      </c>
      <c r="L16" s="21"/>
      <c r="M16" s="20" t="s">
        <v>160</v>
      </c>
      <c r="N16" s="20" t="s">
        <v>161</v>
      </c>
      <c r="O16" s="20" t="s">
        <v>162</v>
      </c>
      <c r="P16" s="20" t="s">
        <v>163</v>
      </c>
      <c r="Q16" s="20" t="s">
        <v>164</v>
      </c>
      <c r="R16" s="21"/>
      <c r="S16" s="23" t="s">
        <v>41</v>
      </c>
      <c r="T16" s="24" t="s">
        <v>66</v>
      </c>
      <c r="U16" s="25" t="s">
        <v>165</v>
      </c>
      <c r="V16" s="31" t="s">
        <v>166</v>
      </c>
      <c r="W16" s="37" t="s">
        <v>167</v>
      </c>
      <c r="X16" s="29"/>
    </row>
    <row r="17">
      <c r="A17" s="16" t="s">
        <v>155</v>
      </c>
      <c r="B17" s="16" t="s">
        <v>30</v>
      </c>
      <c r="C17" s="16" t="s">
        <v>168</v>
      </c>
      <c r="D17" s="17" t="s">
        <v>169</v>
      </c>
      <c r="E17" s="18" t="s">
        <v>33</v>
      </c>
      <c r="F17" s="20" t="s">
        <v>170</v>
      </c>
      <c r="G17" s="20" t="s">
        <v>35</v>
      </c>
      <c r="H17" s="20" t="s">
        <v>158</v>
      </c>
      <c r="I17" s="20" t="s">
        <v>76</v>
      </c>
      <c r="J17" s="21"/>
      <c r="K17" s="18" t="s">
        <v>171</v>
      </c>
      <c r="L17" s="21"/>
      <c r="M17" s="20" t="s">
        <v>160</v>
      </c>
      <c r="N17" s="20" t="s">
        <v>172</v>
      </c>
      <c r="O17" s="20" t="s">
        <v>162</v>
      </c>
      <c r="P17" s="20" t="s">
        <v>173</v>
      </c>
      <c r="Q17" s="20" t="s">
        <v>164</v>
      </c>
      <c r="R17" s="21"/>
      <c r="S17" s="23" t="s">
        <v>41</v>
      </c>
      <c r="T17" s="24" t="s">
        <v>66</v>
      </c>
      <c r="U17" s="25" t="s">
        <v>174</v>
      </c>
      <c r="V17" s="31" t="s">
        <v>166</v>
      </c>
      <c r="W17" s="28"/>
      <c r="X17" s="29"/>
    </row>
    <row r="18">
      <c r="A18" s="16" t="s">
        <v>155</v>
      </c>
      <c r="B18" s="16" t="s">
        <v>30</v>
      </c>
      <c r="C18" s="16" t="s">
        <v>175</v>
      </c>
      <c r="D18" s="17" t="s">
        <v>176</v>
      </c>
      <c r="E18" s="18" t="s">
        <v>33</v>
      </c>
      <c r="F18" s="20" t="s">
        <v>130</v>
      </c>
      <c r="G18" s="20" t="s">
        <v>35</v>
      </c>
      <c r="H18" s="20" t="s">
        <v>158</v>
      </c>
      <c r="I18" s="19" t="s">
        <v>76</v>
      </c>
      <c r="J18" s="21"/>
      <c r="K18" s="18" t="s">
        <v>171</v>
      </c>
      <c r="L18" s="21"/>
      <c r="M18" s="20" t="s">
        <v>160</v>
      </c>
      <c r="N18" s="20" t="s">
        <v>161</v>
      </c>
      <c r="O18" s="20" t="s">
        <v>162</v>
      </c>
      <c r="P18" s="20" t="s">
        <v>163</v>
      </c>
      <c r="Q18" s="20" t="s">
        <v>164</v>
      </c>
      <c r="R18" s="21"/>
      <c r="S18" s="23" t="s">
        <v>41</v>
      </c>
      <c r="T18" s="24" t="s">
        <v>66</v>
      </c>
      <c r="U18" s="25" t="s">
        <v>177</v>
      </c>
      <c r="V18" s="25" t="s">
        <v>178</v>
      </c>
      <c r="W18" s="31" t="s">
        <v>166</v>
      </c>
      <c r="X18" s="29"/>
    </row>
    <row r="19">
      <c r="A19" s="16" t="s">
        <v>155</v>
      </c>
      <c r="B19" s="16" t="s">
        <v>30</v>
      </c>
      <c r="C19" s="16" t="s">
        <v>179</v>
      </c>
      <c r="D19" s="17" t="s">
        <v>180</v>
      </c>
      <c r="E19" s="18" t="s">
        <v>33</v>
      </c>
      <c r="F19" s="20" t="s">
        <v>181</v>
      </c>
      <c r="G19" s="20" t="s">
        <v>130</v>
      </c>
      <c r="H19" s="20" t="s">
        <v>158</v>
      </c>
      <c r="I19" s="20" t="s">
        <v>182</v>
      </c>
      <c r="J19" s="21"/>
      <c r="K19" s="22"/>
      <c r="L19" s="21"/>
      <c r="M19" s="20" t="s">
        <v>160</v>
      </c>
      <c r="N19" s="20" t="s">
        <v>172</v>
      </c>
      <c r="O19" s="20" t="s">
        <v>162</v>
      </c>
      <c r="P19" s="20" t="s">
        <v>183</v>
      </c>
      <c r="Q19" s="20" t="s">
        <v>164</v>
      </c>
      <c r="R19" s="21"/>
      <c r="S19" s="23" t="s">
        <v>114</v>
      </c>
      <c r="T19" s="24" t="s">
        <v>42</v>
      </c>
      <c r="U19" s="25" t="s">
        <v>184</v>
      </c>
      <c r="V19" s="31" t="s">
        <v>166</v>
      </c>
      <c r="W19" s="31" t="s">
        <v>185</v>
      </c>
      <c r="X19" s="29"/>
    </row>
    <row r="20">
      <c r="A20" s="16" t="s">
        <v>155</v>
      </c>
      <c r="B20" s="16" t="s">
        <v>89</v>
      </c>
      <c r="C20" s="16" t="s">
        <v>186</v>
      </c>
      <c r="D20" s="38" t="s">
        <v>187</v>
      </c>
      <c r="E20" s="18" t="s">
        <v>33</v>
      </c>
      <c r="F20" s="20" t="s">
        <v>35</v>
      </c>
      <c r="G20" s="19" t="s">
        <v>34</v>
      </c>
      <c r="H20" s="20" t="s">
        <v>36</v>
      </c>
      <c r="I20" s="20" t="s">
        <v>188</v>
      </c>
      <c r="J20" s="20" t="s">
        <v>189</v>
      </c>
      <c r="K20" s="18"/>
      <c r="L20" s="21"/>
      <c r="M20" s="20" t="s">
        <v>190</v>
      </c>
      <c r="N20" s="20" t="s">
        <v>160</v>
      </c>
      <c r="O20" s="21"/>
      <c r="P20" s="21"/>
      <c r="Q20" s="21"/>
      <c r="R20" s="20" t="s">
        <v>191</v>
      </c>
      <c r="S20" s="23" t="s">
        <v>41</v>
      </c>
      <c r="T20" s="24" t="s">
        <v>66</v>
      </c>
      <c r="U20" s="37" t="s">
        <v>192</v>
      </c>
      <c r="V20" s="28"/>
      <c r="W20" s="28"/>
      <c r="X20" s="29"/>
    </row>
    <row r="21">
      <c r="A21" s="16" t="s">
        <v>155</v>
      </c>
      <c r="B21" s="16" t="s">
        <v>89</v>
      </c>
      <c r="C21" s="16" t="s">
        <v>193</v>
      </c>
      <c r="D21" s="17" t="s">
        <v>194</v>
      </c>
      <c r="E21" s="18" t="s">
        <v>59</v>
      </c>
      <c r="F21" s="20" t="s">
        <v>35</v>
      </c>
      <c r="G21" s="19" t="s">
        <v>34</v>
      </c>
      <c r="H21" s="20" t="s">
        <v>76</v>
      </c>
      <c r="I21" s="20" t="s">
        <v>36</v>
      </c>
      <c r="J21" s="21"/>
      <c r="K21" s="18" t="s">
        <v>195</v>
      </c>
      <c r="L21" s="20" t="s">
        <v>196</v>
      </c>
      <c r="M21" s="21"/>
      <c r="N21" s="21"/>
      <c r="O21" s="21"/>
      <c r="P21" s="21"/>
      <c r="Q21" s="21"/>
      <c r="R21" s="21"/>
      <c r="S21" s="23" t="s">
        <v>41</v>
      </c>
      <c r="T21" s="24" t="s">
        <v>66</v>
      </c>
      <c r="U21" s="25" t="s">
        <v>197</v>
      </c>
      <c r="V21" s="31" t="s">
        <v>198</v>
      </c>
      <c r="W21" s="31" t="s">
        <v>199</v>
      </c>
      <c r="X21" s="35" t="s">
        <v>200</v>
      </c>
    </row>
    <row r="22">
      <c r="A22" s="16" t="s">
        <v>155</v>
      </c>
      <c r="B22" s="16" t="s">
        <v>89</v>
      </c>
      <c r="C22" s="16" t="s">
        <v>201</v>
      </c>
      <c r="D22" s="17" t="s">
        <v>202</v>
      </c>
      <c r="E22" s="18" t="s">
        <v>33</v>
      </c>
      <c r="F22" s="20" t="s">
        <v>35</v>
      </c>
      <c r="G22" s="19" t="s">
        <v>34</v>
      </c>
      <c r="H22" s="20" t="s">
        <v>36</v>
      </c>
      <c r="I22" s="20" t="s">
        <v>76</v>
      </c>
      <c r="J22" s="21"/>
      <c r="K22" s="18" t="s">
        <v>195</v>
      </c>
      <c r="L22" s="21"/>
      <c r="M22" s="20" t="s">
        <v>160</v>
      </c>
      <c r="N22" s="20" t="s">
        <v>203</v>
      </c>
      <c r="O22" s="21"/>
      <c r="P22" s="21"/>
      <c r="Q22" s="21"/>
      <c r="R22" s="21"/>
      <c r="S22" s="23" t="s">
        <v>114</v>
      </c>
      <c r="T22" s="24" t="s">
        <v>42</v>
      </c>
      <c r="U22" s="25" t="s">
        <v>204</v>
      </c>
      <c r="V22" s="25" t="s">
        <v>205</v>
      </c>
      <c r="W22" s="28"/>
      <c r="X22" s="29"/>
    </row>
    <row r="23">
      <c r="A23" s="16" t="s">
        <v>155</v>
      </c>
      <c r="B23" s="16" t="s">
        <v>134</v>
      </c>
      <c r="C23" s="16" t="s">
        <v>206</v>
      </c>
      <c r="D23" s="17" t="s">
        <v>207</v>
      </c>
      <c r="E23" s="18" t="s">
        <v>59</v>
      </c>
      <c r="F23" s="20" t="s">
        <v>35</v>
      </c>
      <c r="G23" s="21"/>
      <c r="H23" s="20" t="s">
        <v>76</v>
      </c>
      <c r="I23" s="20" t="s">
        <v>94</v>
      </c>
      <c r="J23" s="20" t="s">
        <v>208</v>
      </c>
      <c r="K23" s="18"/>
      <c r="L23" s="21"/>
      <c r="M23" s="20" t="s">
        <v>209</v>
      </c>
      <c r="N23" s="20" t="s">
        <v>210</v>
      </c>
      <c r="O23" s="20" t="s">
        <v>211</v>
      </c>
      <c r="P23" s="20" t="s">
        <v>212</v>
      </c>
      <c r="Q23" s="20" t="s">
        <v>213</v>
      </c>
      <c r="R23" s="21"/>
      <c r="S23" s="23" t="s">
        <v>214</v>
      </c>
      <c r="T23" s="24" t="s">
        <v>42</v>
      </c>
      <c r="U23" s="25" t="s">
        <v>215</v>
      </c>
      <c r="V23" s="28"/>
      <c r="W23" s="28"/>
      <c r="X23" s="29"/>
    </row>
    <row r="24">
      <c r="A24" s="16" t="s">
        <v>155</v>
      </c>
      <c r="B24" s="16" t="s">
        <v>134</v>
      </c>
      <c r="C24" s="16" t="s">
        <v>216</v>
      </c>
      <c r="D24" s="17" t="s">
        <v>217</v>
      </c>
      <c r="E24" s="18" t="s">
        <v>59</v>
      </c>
      <c r="F24" s="20" t="s">
        <v>218</v>
      </c>
      <c r="G24" s="21"/>
      <c r="H24" s="20" t="s">
        <v>218</v>
      </c>
      <c r="I24" s="20" t="s">
        <v>219</v>
      </c>
      <c r="J24" s="20" t="s">
        <v>220</v>
      </c>
      <c r="K24" s="18"/>
      <c r="L24" s="21"/>
      <c r="M24" s="20" t="s">
        <v>221</v>
      </c>
      <c r="N24" s="21"/>
      <c r="O24" s="21"/>
      <c r="P24" s="21"/>
      <c r="Q24" s="21"/>
      <c r="R24" s="21"/>
      <c r="S24" s="23" t="s">
        <v>41</v>
      </c>
      <c r="T24" s="24" t="s">
        <v>42</v>
      </c>
      <c r="U24" s="25" t="s">
        <v>222</v>
      </c>
      <c r="V24" s="31" t="s">
        <v>223</v>
      </c>
      <c r="W24" s="31" t="s">
        <v>224</v>
      </c>
      <c r="X24" s="29"/>
    </row>
    <row r="25">
      <c r="A25" s="16" t="s">
        <v>155</v>
      </c>
      <c r="B25" s="16" t="s">
        <v>134</v>
      </c>
      <c r="C25" s="16" t="s">
        <v>225</v>
      </c>
      <c r="D25" s="17" t="s">
        <v>226</v>
      </c>
      <c r="E25" s="18" t="s">
        <v>59</v>
      </c>
      <c r="F25" s="20" t="s">
        <v>218</v>
      </c>
      <c r="G25" s="20" t="s">
        <v>35</v>
      </c>
      <c r="H25" s="20" t="s">
        <v>218</v>
      </c>
      <c r="I25" s="20" t="s">
        <v>220</v>
      </c>
      <c r="J25" s="21"/>
      <c r="K25" s="22"/>
      <c r="L25" s="21"/>
      <c r="M25" s="20" t="s">
        <v>227</v>
      </c>
      <c r="N25" s="20" t="s">
        <v>228</v>
      </c>
      <c r="O25" s="21"/>
      <c r="P25" s="21"/>
      <c r="Q25" s="20" t="s">
        <v>229</v>
      </c>
      <c r="R25" s="21"/>
      <c r="S25" s="23" t="s">
        <v>114</v>
      </c>
      <c r="T25" s="24" t="s">
        <v>42</v>
      </c>
      <c r="U25" s="31" t="s">
        <v>230</v>
      </c>
      <c r="V25" s="25" t="s">
        <v>44</v>
      </c>
      <c r="W25" s="25" t="s">
        <v>231</v>
      </c>
      <c r="X25" s="29"/>
    </row>
    <row r="26">
      <c r="A26" s="40" t="s">
        <v>155</v>
      </c>
      <c r="B26" s="40" t="s">
        <v>134</v>
      </c>
      <c r="C26" s="40" t="s">
        <v>232</v>
      </c>
      <c r="D26" s="41" t="s">
        <v>233</v>
      </c>
      <c r="E26" s="42" t="s">
        <v>59</v>
      </c>
      <c r="F26" s="43" t="s">
        <v>218</v>
      </c>
      <c r="G26" s="43" t="s">
        <v>35</v>
      </c>
      <c r="H26" s="43" t="s">
        <v>218</v>
      </c>
      <c r="I26" s="43" t="s">
        <v>220</v>
      </c>
      <c r="J26" s="44"/>
      <c r="K26" s="50"/>
      <c r="L26" s="44"/>
      <c r="M26" s="43" t="s">
        <v>209</v>
      </c>
      <c r="N26" s="43" t="s">
        <v>234</v>
      </c>
      <c r="O26" s="43" t="s">
        <v>228</v>
      </c>
      <c r="P26" s="44"/>
      <c r="Q26" s="44"/>
      <c r="R26" s="44"/>
      <c r="S26" s="46" t="s">
        <v>114</v>
      </c>
      <c r="T26" s="47" t="s">
        <v>54</v>
      </c>
      <c r="U26" s="51" t="s">
        <v>235</v>
      </c>
      <c r="V26" s="48" t="s">
        <v>236</v>
      </c>
      <c r="W26" s="48" t="s">
        <v>237</v>
      </c>
      <c r="X26" s="52"/>
    </row>
    <row r="27">
      <c r="A27" s="16" t="s">
        <v>238</v>
      </c>
      <c r="B27" s="16" t="s">
        <v>30</v>
      </c>
      <c r="C27" s="16" t="s">
        <v>239</v>
      </c>
      <c r="D27" s="38" t="s">
        <v>240</v>
      </c>
      <c r="E27" s="18" t="s">
        <v>33</v>
      </c>
      <c r="F27" s="20" t="s">
        <v>35</v>
      </c>
      <c r="G27" s="19" t="s">
        <v>34</v>
      </c>
      <c r="H27" s="20" t="s">
        <v>36</v>
      </c>
      <c r="I27" s="20" t="s">
        <v>94</v>
      </c>
      <c r="J27" s="21"/>
      <c r="K27" s="22"/>
      <c r="L27" s="21"/>
      <c r="M27" s="20" t="s">
        <v>160</v>
      </c>
      <c r="N27" s="20" t="s">
        <v>241</v>
      </c>
      <c r="O27" s="20" t="s">
        <v>203</v>
      </c>
      <c r="P27" s="21"/>
      <c r="Q27" s="21"/>
      <c r="R27" s="21"/>
      <c r="S27" s="23" t="s">
        <v>41</v>
      </c>
      <c r="T27" s="24" t="s">
        <v>66</v>
      </c>
      <c r="U27" s="31" t="s">
        <v>242</v>
      </c>
      <c r="V27" s="28"/>
      <c r="W27" s="28"/>
      <c r="X27" s="29"/>
    </row>
    <row r="28">
      <c r="A28" s="16" t="s">
        <v>238</v>
      </c>
      <c r="B28" s="16" t="s">
        <v>30</v>
      </c>
      <c r="C28" s="16" t="s">
        <v>243</v>
      </c>
      <c r="D28" s="17" t="s">
        <v>244</v>
      </c>
      <c r="E28" s="18" t="s">
        <v>92</v>
      </c>
      <c r="F28" s="20" t="s">
        <v>35</v>
      </c>
      <c r="G28" s="19" t="s">
        <v>34</v>
      </c>
      <c r="H28" s="20" t="s">
        <v>94</v>
      </c>
      <c r="I28" s="21"/>
      <c r="J28" s="20"/>
      <c r="K28" s="18"/>
      <c r="L28" s="21"/>
      <c r="M28" s="20" t="s">
        <v>203</v>
      </c>
      <c r="N28" s="20" t="s">
        <v>245</v>
      </c>
      <c r="O28" s="21"/>
      <c r="P28" s="21"/>
      <c r="Q28" s="21"/>
      <c r="R28" s="21"/>
      <c r="S28" s="23" t="s">
        <v>41</v>
      </c>
      <c r="T28" s="24" t="s">
        <v>66</v>
      </c>
      <c r="U28" s="53" t="s">
        <v>246</v>
      </c>
      <c r="V28" s="54" t="s">
        <v>247</v>
      </c>
      <c r="W28" s="53" t="s">
        <v>245</v>
      </c>
      <c r="X28" s="55"/>
    </row>
    <row r="29">
      <c r="A29" s="16" t="s">
        <v>238</v>
      </c>
      <c r="B29" s="16" t="s">
        <v>30</v>
      </c>
      <c r="C29" s="16" t="s">
        <v>248</v>
      </c>
      <c r="D29" s="38" t="s">
        <v>249</v>
      </c>
      <c r="E29" s="18" t="s">
        <v>92</v>
      </c>
      <c r="F29" s="20" t="s">
        <v>35</v>
      </c>
      <c r="G29" s="21"/>
      <c r="H29" s="20" t="s">
        <v>76</v>
      </c>
      <c r="I29" s="20" t="s">
        <v>94</v>
      </c>
      <c r="J29" s="20"/>
      <c r="K29" s="18" t="s">
        <v>77</v>
      </c>
      <c r="L29" s="56" t="s">
        <v>250</v>
      </c>
      <c r="M29" s="57" t="s">
        <v>160</v>
      </c>
      <c r="N29" s="57" t="s">
        <v>251</v>
      </c>
      <c r="O29" s="58"/>
      <c r="P29" s="58"/>
      <c r="Q29" s="58"/>
      <c r="R29" s="58"/>
      <c r="S29" s="23" t="s">
        <v>114</v>
      </c>
      <c r="T29" s="24" t="s">
        <v>66</v>
      </c>
      <c r="U29" s="53" t="s">
        <v>252</v>
      </c>
      <c r="V29" s="28"/>
      <c r="W29" s="28"/>
      <c r="X29" s="29"/>
    </row>
    <row r="30">
      <c r="A30" s="16" t="s">
        <v>238</v>
      </c>
      <c r="B30" s="16" t="s">
        <v>30</v>
      </c>
      <c r="C30" s="16" t="s">
        <v>253</v>
      </c>
      <c r="D30" s="17" t="s">
        <v>254</v>
      </c>
      <c r="E30" s="18" t="s">
        <v>75</v>
      </c>
      <c r="F30" s="20" t="s">
        <v>35</v>
      </c>
      <c r="G30" s="20" t="s">
        <v>130</v>
      </c>
      <c r="H30" s="20" t="s">
        <v>94</v>
      </c>
      <c r="I30" s="20" t="s">
        <v>76</v>
      </c>
      <c r="J30" s="20" t="s">
        <v>189</v>
      </c>
      <c r="K30" s="18"/>
      <c r="L30" s="58"/>
      <c r="M30" s="56" t="s">
        <v>255</v>
      </c>
      <c r="N30" s="56" t="s">
        <v>256</v>
      </c>
      <c r="O30" s="58"/>
      <c r="P30" s="58"/>
      <c r="Q30" s="58"/>
      <c r="R30" s="58"/>
      <c r="S30" s="23" t="s">
        <v>41</v>
      </c>
      <c r="T30" s="24" t="s">
        <v>66</v>
      </c>
      <c r="U30" s="53" t="s">
        <v>257</v>
      </c>
      <c r="V30" s="53" t="s">
        <v>258</v>
      </c>
      <c r="W30" s="28"/>
      <c r="X30" s="29"/>
    </row>
    <row r="31">
      <c r="A31" s="16" t="s">
        <v>238</v>
      </c>
      <c r="B31" s="16" t="s">
        <v>30</v>
      </c>
      <c r="C31" s="16" t="s">
        <v>259</v>
      </c>
      <c r="D31" s="17" t="s">
        <v>260</v>
      </c>
      <c r="E31" s="18" t="s">
        <v>75</v>
      </c>
      <c r="F31" s="20" t="s">
        <v>35</v>
      </c>
      <c r="G31" s="20" t="s">
        <v>130</v>
      </c>
      <c r="H31" s="20" t="s">
        <v>76</v>
      </c>
      <c r="I31" s="20" t="s">
        <v>147</v>
      </c>
      <c r="J31" s="21"/>
      <c r="K31" s="22"/>
      <c r="L31" s="58"/>
      <c r="M31" s="57" t="s">
        <v>261</v>
      </c>
      <c r="N31" s="57" t="s">
        <v>262</v>
      </c>
      <c r="O31" s="57" t="s">
        <v>160</v>
      </c>
      <c r="P31" s="57" t="s">
        <v>263</v>
      </c>
      <c r="Q31" s="58"/>
      <c r="R31" s="58"/>
      <c r="S31" s="23" t="s">
        <v>84</v>
      </c>
      <c r="T31" s="24" t="s">
        <v>42</v>
      </c>
      <c r="U31" s="31" t="s">
        <v>264</v>
      </c>
      <c r="V31" s="31" t="s">
        <v>265</v>
      </c>
      <c r="W31" s="28"/>
      <c r="X31" s="29"/>
    </row>
    <row r="32">
      <c r="A32" s="16" t="s">
        <v>238</v>
      </c>
      <c r="B32" s="16" t="s">
        <v>30</v>
      </c>
      <c r="C32" s="16" t="s">
        <v>266</v>
      </c>
      <c r="D32" s="38" t="s">
        <v>267</v>
      </c>
      <c r="E32" s="18" t="s">
        <v>33</v>
      </c>
      <c r="F32" s="19" t="s">
        <v>34</v>
      </c>
      <c r="G32" s="20" t="s">
        <v>35</v>
      </c>
      <c r="H32" s="20" t="s">
        <v>36</v>
      </c>
      <c r="I32" s="20" t="s">
        <v>188</v>
      </c>
      <c r="J32" s="21"/>
      <c r="K32" s="22"/>
      <c r="L32" s="58"/>
      <c r="M32" s="57" t="s">
        <v>268</v>
      </c>
      <c r="N32" s="58"/>
      <c r="O32" s="58"/>
      <c r="P32" s="58"/>
      <c r="Q32" s="58"/>
      <c r="R32" s="58"/>
      <c r="S32" s="23" t="s">
        <v>41</v>
      </c>
      <c r="T32" s="24" t="s">
        <v>66</v>
      </c>
      <c r="U32" s="53" t="s">
        <v>269</v>
      </c>
      <c r="V32" s="31" t="s">
        <v>270</v>
      </c>
      <c r="W32" s="31" t="s">
        <v>271</v>
      </c>
      <c r="X32" s="29"/>
    </row>
    <row r="33">
      <c r="A33" s="16" t="s">
        <v>238</v>
      </c>
      <c r="B33" s="16" t="s">
        <v>89</v>
      </c>
      <c r="C33" s="16" t="s">
        <v>272</v>
      </c>
      <c r="D33" s="17" t="s">
        <v>273</v>
      </c>
      <c r="E33" s="18" t="s">
        <v>92</v>
      </c>
      <c r="F33" s="20" t="s">
        <v>35</v>
      </c>
      <c r="G33" s="21"/>
      <c r="H33" s="20" t="s">
        <v>94</v>
      </c>
      <c r="I33" s="20" t="s">
        <v>76</v>
      </c>
      <c r="J33" s="21"/>
      <c r="K33" s="22"/>
      <c r="L33" s="58"/>
      <c r="M33" s="56" t="s">
        <v>274</v>
      </c>
      <c r="N33" s="56" t="s">
        <v>275</v>
      </c>
      <c r="O33" s="58"/>
      <c r="P33" s="58"/>
      <c r="Q33" s="58"/>
      <c r="R33" s="59"/>
      <c r="S33" s="23" t="s">
        <v>41</v>
      </c>
      <c r="T33" s="24" t="s">
        <v>42</v>
      </c>
      <c r="U33" s="34" t="s">
        <v>276</v>
      </c>
      <c r="V33" s="53" t="s">
        <v>245</v>
      </c>
      <c r="W33" s="31" t="s">
        <v>277</v>
      </c>
      <c r="X33" s="29"/>
    </row>
    <row r="34">
      <c r="A34" s="16" t="s">
        <v>238</v>
      </c>
      <c r="B34" s="16" t="s">
        <v>89</v>
      </c>
      <c r="C34" s="16" t="s">
        <v>278</v>
      </c>
      <c r="D34" s="17" t="s">
        <v>279</v>
      </c>
      <c r="E34" s="18" t="s">
        <v>92</v>
      </c>
      <c r="F34" s="20" t="s">
        <v>35</v>
      </c>
      <c r="G34" s="21"/>
      <c r="H34" s="20" t="s">
        <v>94</v>
      </c>
      <c r="I34" s="20" t="s">
        <v>76</v>
      </c>
      <c r="J34" s="21"/>
      <c r="K34" s="22"/>
      <c r="L34" s="20" t="s">
        <v>280</v>
      </c>
      <c r="M34" s="20" t="s">
        <v>281</v>
      </c>
      <c r="N34" s="21"/>
      <c r="O34" s="21"/>
      <c r="P34" s="21"/>
      <c r="Q34" s="21"/>
      <c r="R34" s="20" t="s">
        <v>282</v>
      </c>
      <c r="S34" s="23" t="s">
        <v>41</v>
      </c>
      <c r="T34" s="24" t="s">
        <v>66</v>
      </c>
      <c r="U34" s="53" t="s">
        <v>283</v>
      </c>
      <c r="V34" s="28"/>
      <c r="W34" s="28"/>
      <c r="X34" s="29"/>
    </row>
    <row r="35">
      <c r="A35" s="16" t="s">
        <v>238</v>
      </c>
      <c r="B35" s="16" t="s">
        <v>134</v>
      </c>
      <c r="C35" s="16" t="s">
        <v>284</v>
      </c>
      <c r="D35" s="38" t="s">
        <v>285</v>
      </c>
      <c r="E35" s="18" t="s">
        <v>59</v>
      </c>
      <c r="F35" s="20" t="s">
        <v>35</v>
      </c>
      <c r="G35" s="20" t="s">
        <v>286</v>
      </c>
      <c r="H35" s="20" t="s">
        <v>76</v>
      </c>
      <c r="I35" s="20" t="s">
        <v>94</v>
      </c>
      <c r="J35" s="21"/>
      <c r="K35" s="22"/>
      <c r="L35" s="20" t="s">
        <v>287</v>
      </c>
      <c r="M35" s="21"/>
      <c r="N35" s="21"/>
      <c r="O35" s="21"/>
      <c r="P35" s="21"/>
      <c r="Q35" s="21"/>
      <c r="R35" s="21"/>
      <c r="S35" s="23" t="s">
        <v>114</v>
      </c>
      <c r="T35" s="24" t="s">
        <v>66</v>
      </c>
      <c r="U35" s="60" t="s">
        <v>288</v>
      </c>
      <c r="V35" s="28"/>
      <c r="W35" s="28"/>
      <c r="X35" s="29"/>
    </row>
    <row r="36">
      <c r="A36" s="16" t="s">
        <v>238</v>
      </c>
      <c r="B36" s="16" t="s">
        <v>134</v>
      </c>
      <c r="C36" s="16" t="s">
        <v>289</v>
      </c>
      <c r="D36" s="38" t="s">
        <v>290</v>
      </c>
      <c r="E36" s="18" t="s">
        <v>33</v>
      </c>
      <c r="F36" s="20" t="s">
        <v>35</v>
      </c>
      <c r="G36" s="19" t="s">
        <v>34</v>
      </c>
      <c r="H36" s="20" t="s">
        <v>94</v>
      </c>
      <c r="I36" s="20" t="s">
        <v>188</v>
      </c>
      <c r="J36" s="21"/>
      <c r="K36" s="18" t="s">
        <v>291</v>
      </c>
      <c r="L36" s="20" t="s">
        <v>287</v>
      </c>
      <c r="M36" s="21"/>
      <c r="N36" s="21"/>
      <c r="O36" s="21"/>
      <c r="P36" s="21"/>
      <c r="Q36" s="21"/>
      <c r="R36" s="21"/>
      <c r="S36" s="23" t="s">
        <v>41</v>
      </c>
      <c r="T36" s="24" t="s">
        <v>66</v>
      </c>
      <c r="U36" s="53" t="s">
        <v>292</v>
      </c>
      <c r="V36" s="31" t="s">
        <v>293</v>
      </c>
      <c r="W36" s="28"/>
      <c r="X36" s="29"/>
    </row>
    <row r="37">
      <c r="A37" s="16" t="s">
        <v>238</v>
      </c>
      <c r="B37" s="16" t="s">
        <v>134</v>
      </c>
      <c r="C37" s="16" t="s">
        <v>294</v>
      </c>
      <c r="D37" s="17" t="s">
        <v>295</v>
      </c>
      <c r="E37" s="18" t="s">
        <v>59</v>
      </c>
      <c r="F37" s="20" t="s">
        <v>35</v>
      </c>
      <c r="G37" s="20" t="s">
        <v>296</v>
      </c>
      <c r="H37" s="20" t="s">
        <v>94</v>
      </c>
      <c r="I37" s="20" t="s">
        <v>76</v>
      </c>
      <c r="J37" s="20" t="s">
        <v>189</v>
      </c>
      <c r="K37" s="18"/>
      <c r="L37" s="21"/>
      <c r="M37" s="21"/>
      <c r="N37" s="21"/>
      <c r="O37" s="21"/>
      <c r="P37" s="21"/>
      <c r="Q37" s="21"/>
      <c r="R37" s="20" t="s">
        <v>189</v>
      </c>
      <c r="S37" s="23" t="s">
        <v>41</v>
      </c>
      <c r="T37" s="24" t="s">
        <v>66</v>
      </c>
      <c r="U37" s="31" t="s">
        <v>297</v>
      </c>
      <c r="V37" s="34" t="s">
        <v>245</v>
      </c>
      <c r="W37" s="28"/>
      <c r="X37" s="29"/>
    </row>
    <row r="38">
      <c r="A38" s="16" t="s">
        <v>238</v>
      </c>
      <c r="B38" s="16" t="s">
        <v>134</v>
      </c>
      <c r="C38" s="16" t="s">
        <v>298</v>
      </c>
      <c r="D38" s="17" t="s">
        <v>299</v>
      </c>
      <c r="E38" s="18" t="s">
        <v>59</v>
      </c>
      <c r="F38" s="20" t="s">
        <v>35</v>
      </c>
      <c r="G38" s="21"/>
      <c r="H38" s="20" t="s">
        <v>94</v>
      </c>
      <c r="I38" s="20" t="s">
        <v>76</v>
      </c>
      <c r="J38" s="20" t="s">
        <v>189</v>
      </c>
      <c r="K38" s="18"/>
      <c r="L38" s="21"/>
      <c r="M38" s="21"/>
      <c r="N38" s="21"/>
      <c r="O38" s="21"/>
      <c r="P38" s="21"/>
      <c r="Q38" s="21"/>
      <c r="R38" s="21"/>
      <c r="S38" s="23" t="s">
        <v>41</v>
      </c>
      <c r="T38" s="24" t="s">
        <v>42</v>
      </c>
      <c r="U38" s="31" t="s">
        <v>300</v>
      </c>
      <c r="V38" s="28"/>
      <c r="W38" s="28"/>
      <c r="X38" s="29"/>
    </row>
    <row r="39">
      <c r="A39" s="40" t="s">
        <v>238</v>
      </c>
      <c r="B39" s="40" t="s">
        <v>134</v>
      </c>
      <c r="C39" s="40" t="s">
        <v>301</v>
      </c>
      <c r="D39" s="41" t="s">
        <v>302</v>
      </c>
      <c r="E39" s="42" t="s">
        <v>92</v>
      </c>
      <c r="F39" s="43" t="s">
        <v>35</v>
      </c>
      <c r="G39" s="43" t="s">
        <v>303</v>
      </c>
      <c r="H39" s="43" t="s">
        <v>94</v>
      </c>
      <c r="I39" s="43" t="s">
        <v>76</v>
      </c>
      <c r="J39" s="43" t="s">
        <v>189</v>
      </c>
      <c r="K39" s="42"/>
      <c r="L39" s="44"/>
      <c r="M39" s="44"/>
      <c r="N39" s="44"/>
      <c r="O39" s="44"/>
      <c r="P39" s="44"/>
      <c r="Q39" s="44"/>
      <c r="R39" s="43" t="s">
        <v>189</v>
      </c>
      <c r="S39" s="46" t="s">
        <v>114</v>
      </c>
      <c r="T39" s="47" t="s">
        <v>66</v>
      </c>
      <c r="U39" s="61" t="s">
        <v>304</v>
      </c>
      <c r="V39" s="61" t="s">
        <v>305</v>
      </c>
      <c r="W39" s="62" t="s">
        <v>306</v>
      </c>
      <c r="X39" s="52"/>
    </row>
    <row r="40">
      <c r="A40" s="16" t="s">
        <v>307</v>
      </c>
      <c r="B40" s="16" t="s">
        <v>30</v>
      </c>
      <c r="C40" s="16" t="s">
        <v>308</v>
      </c>
      <c r="D40" s="63" t="s">
        <v>309</v>
      </c>
      <c r="E40" s="18" t="s">
        <v>59</v>
      </c>
      <c r="F40" s="20" t="s">
        <v>35</v>
      </c>
      <c r="G40" s="20" t="s">
        <v>310</v>
      </c>
      <c r="H40" s="20" t="s">
        <v>76</v>
      </c>
      <c r="I40" s="20" t="s">
        <v>77</v>
      </c>
      <c r="J40" s="21"/>
      <c r="K40" s="22"/>
      <c r="L40" s="20" t="s">
        <v>287</v>
      </c>
      <c r="M40" s="21"/>
      <c r="N40" s="21"/>
      <c r="O40" s="21"/>
      <c r="P40" s="21"/>
      <c r="Q40" s="21"/>
      <c r="R40" s="21"/>
      <c r="S40" s="23" t="s">
        <v>114</v>
      </c>
      <c r="T40" s="24" t="s">
        <v>42</v>
      </c>
      <c r="U40" s="31" t="s">
        <v>311</v>
      </c>
      <c r="V40" s="28"/>
      <c r="W40" s="28"/>
      <c r="X40" s="29"/>
    </row>
    <row r="41">
      <c r="A41" s="16" t="s">
        <v>307</v>
      </c>
      <c r="B41" s="16" t="s">
        <v>30</v>
      </c>
      <c r="C41" s="16" t="s">
        <v>312</v>
      </c>
      <c r="D41" s="17" t="s">
        <v>313</v>
      </c>
      <c r="E41" s="18" t="s">
        <v>92</v>
      </c>
      <c r="F41" s="20" t="s">
        <v>218</v>
      </c>
      <c r="G41" s="20" t="s">
        <v>121</v>
      </c>
      <c r="H41" s="20" t="s">
        <v>122</v>
      </c>
      <c r="I41" s="20" t="s">
        <v>314</v>
      </c>
      <c r="J41" s="20" t="s">
        <v>95</v>
      </c>
      <c r="K41" s="18" t="s">
        <v>315</v>
      </c>
      <c r="L41" s="20" t="s">
        <v>316</v>
      </c>
      <c r="M41" s="20" t="s">
        <v>317</v>
      </c>
      <c r="N41" s="21"/>
      <c r="O41" s="21"/>
      <c r="P41" s="21"/>
      <c r="Q41" s="21"/>
      <c r="R41" s="20" t="s">
        <v>318</v>
      </c>
      <c r="S41" s="23" t="s">
        <v>114</v>
      </c>
      <c r="T41" s="24" t="s">
        <v>66</v>
      </c>
      <c r="U41" s="25" t="s">
        <v>319</v>
      </c>
      <c r="V41" s="25" t="s">
        <v>320</v>
      </c>
      <c r="W41" s="28"/>
      <c r="X41" s="29"/>
    </row>
    <row r="42">
      <c r="A42" s="16" t="s">
        <v>307</v>
      </c>
      <c r="B42" s="16" t="s">
        <v>30</v>
      </c>
      <c r="C42" s="16" t="s">
        <v>321</v>
      </c>
      <c r="D42" s="17" t="s">
        <v>322</v>
      </c>
      <c r="E42" s="18" t="s">
        <v>92</v>
      </c>
      <c r="F42" s="20" t="s">
        <v>303</v>
      </c>
      <c r="G42" s="20" t="s">
        <v>35</v>
      </c>
      <c r="H42" s="20" t="s">
        <v>323</v>
      </c>
      <c r="I42" s="20" t="s">
        <v>314</v>
      </c>
      <c r="J42" s="20" t="s">
        <v>189</v>
      </c>
      <c r="K42" s="18"/>
      <c r="L42" s="20" t="s">
        <v>97</v>
      </c>
      <c r="M42" s="21"/>
      <c r="N42" s="21"/>
      <c r="O42" s="21"/>
      <c r="P42" s="21"/>
      <c r="Q42" s="21"/>
      <c r="R42" s="20" t="s">
        <v>324</v>
      </c>
      <c r="S42" s="23" t="s">
        <v>114</v>
      </c>
      <c r="T42" s="24" t="s">
        <v>66</v>
      </c>
      <c r="U42" s="25" t="s">
        <v>325</v>
      </c>
      <c r="V42" s="28"/>
      <c r="W42" s="28"/>
      <c r="X42" s="29"/>
    </row>
    <row r="43">
      <c r="A43" s="16" t="s">
        <v>307</v>
      </c>
      <c r="B43" s="16" t="s">
        <v>30</v>
      </c>
      <c r="C43" s="16" t="s">
        <v>326</v>
      </c>
      <c r="D43" s="17" t="s">
        <v>327</v>
      </c>
      <c r="E43" s="18" t="s">
        <v>92</v>
      </c>
      <c r="F43" s="20" t="s">
        <v>218</v>
      </c>
      <c r="G43" s="20" t="s">
        <v>328</v>
      </c>
      <c r="H43" s="20" t="s">
        <v>218</v>
      </c>
      <c r="I43" s="20" t="s">
        <v>329</v>
      </c>
      <c r="J43" s="21"/>
      <c r="K43" s="18" t="s">
        <v>303</v>
      </c>
      <c r="L43" s="20" t="s">
        <v>97</v>
      </c>
      <c r="M43" s="21"/>
      <c r="N43" s="21"/>
      <c r="O43" s="21"/>
      <c r="P43" s="21"/>
      <c r="Q43" s="21"/>
      <c r="R43" s="20" t="s">
        <v>318</v>
      </c>
      <c r="S43" s="23" t="s">
        <v>114</v>
      </c>
      <c r="T43" s="24" t="s">
        <v>42</v>
      </c>
      <c r="U43" s="25" t="s">
        <v>330</v>
      </c>
      <c r="V43" s="31" t="s">
        <v>331</v>
      </c>
      <c r="W43" s="28"/>
      <c r="X43" s="29"/>
    </row>
    <row r="44">
      <c r="A44" s="16" t="s">
        <v>307</v>
      </c>
      <c r="B44" s="16" t="s">
        <v>30</v>
      </c>
      <c r="C44" s="16" t="s">
        <v>332</v>
      </c>
      <c r="D44" s="18" t="s">
        <v>333</v>
      </c>
      <c r="E44" s="18" t="s">
        <v>92</v>
      </c>
      <c r="F44" s="20" t="s">
        <v>303</v>
      </c>
      <c r="G44" s="20" t="s">
        <v>296</v>
      </c>
      <c r="H44" s="20" t="s">
        <v>94</v>
      </c>
      <c r="I44" s="20" t="s">
        <v>218</v>
      </c>
      <c r="J44" s="20" t="s">
        <v>189</v>
      </c>
      <c r="K44" s="18"/>
      <c r="L44" s="20"/>
      <c r="M44" s="21"/>
      <c r="N44" s="21"/>
      <c r="O44" s="21"/>
      <c r="P44" s="21"/>
      <c r="Q44" s="21"/>
      <c r="R44" s="21"/>
      <c r="S44" s="23"/>
      <c r="T44" s="24"/>
      <c r="U44" s="28"/>
      <c r="V44" s="28"/>
      <c r="W44" s="28"/>
      <c r="X44" s="29"/>
    </row>
    <row r="45">
      <c r="A45" s="16" t="s">
        <v>307</v>
      </c>
      <c r="B45" s="16" t="s">
        <v>89</v>
      </c>
      <c r="C45" s="16" t="s">
        <v>334</v>
      </c>
      <c r="D45" s="17" t="s">
        <v>335</v>
      </c>
      <c r="E45" s="18" t="s">
        <v>92</v>
      </c>
      <c r="F45" s="20" t="s">
        <v>296</v>
      </c>
      <c r="G45" s="20" t="s">
        <v>35</v>
      </c>
      <c r="H45" s="20" t="s">
        <v>76</v>
      </c>
      <c r="I45" s="20"/>
      <c r="J45" s="21"/>
      <c r="K45" s="22"/>
      <c r="L45" s="20" t="s">
        <v>287</v>
      </c>
      <c r="M45" s="21"/>
      <c r="N45" s="21"/>
      <c r="O45" s="21"/>
      <c r="P45" s="21"/>
      <c r="Q45" s="21"/>
      <c r="R45" s="21"/>
      <c r="S45" s="23" t="s">
        <v>41</v>
      </c>
      <c r="T45" s="24" t="s">
        <v>66</v>
      </c>
      <c r="U45" s="28"/>
      <c r="V45" s="28"/>
      <c r="W45" s="28"/>
      <c r="X45" s="29"/>
    </row>
    <row r="46">
      <c r="A46" s="16" t="s">
        <v>307</v>
      </c>
      <c r="B46" s="16" t="s">
        <v>89</v>
      </c>
      <c r="C46" s="16" t="s">
        <v>336</v>
      </c>
      <c r="D46" s="17" t="s">
        <v>337</v>
      </c>
      <c r="E46" s="18" t="s">
        <v>92</v>
      </c>
      <c r="F46" s="20" t="s">
        <v>338</v>
      </c>
      <c r="G46" s="20" t="s">
        <v>35</v>
      </c>
      <c r="H46" s="20" t="s">
        <v>76</v>
      </c>
      <c r="I46" s="20"/>
      <c r="J46" s="21"/>
      <c r="K46" s="18" t="s">
        <v>339</v>
      </c>
      <c r="L46" s="21"/>
      <c r="M46" s="20" t="s">
        <v>340</v>
      </c>
      <c r="N46" s="21"/>
      <c r="O46" s="21"/>
      <c r="P46" s="21"/>
      <c r="Q46" s="21"/>
      <c r="R46" s="21"/>
      <c r="S46" s="23" t="s">
        <v>114</v>
      </c>
      <c r="T46" s="24" t="s">
        <v>66</v>
      </c>
      <c r="U46" s="25" t="s">
        <v>341</v>
      </c>
      <c r="V46" s="31" t="s">
        <v>342</v>
      </c>
      <c r="W46" s="28"/>
      <c r="X46" s="29"/>
    </row>
    <row r="47">
      <c r="A47" s="16" t="s">
        <v>307</v>
      </c>
      <c r="B47" s="16" t="s">
        <v>89</v>
      </c>
      <c r="C47" s="16" t="s">
        <v>343</v>
      </c>
      <c r="D47" s="17" t="s">
        <v>344</v>
      </c>
      <c r="E47" s="18" t="s">
        <v>33</v>
      </c>
      <c r="F47" s="20" t="s">
        <v>296</v>
      </c>
      <c r="G47" s="20" t="s">
        <v>35</v>
      </c>
      <c r="H47" s="20" t="s">
        <v>76</v>
      </c>
      <c r="I47" s="20"/>
      <c r="J47" s="21"/>
      <c r="K47" s="22"/>
      <c r="L47" s="21"/>
      <c r="M47" s="20" t="s">
        <v>340</v>
      </c>
      <c r="N47" s="21"/>
      <c r="O47" s="21"/>
      <c r="P47" s="21"/>
      <c r="Q47" s="21"/>
      <c r="R47" s="21"/>
      <c r="S47" s="23" t="s">
        <v>41</v>
      </c>
      <c r="T47" s="24" t="s">
        <v>66</v>
      </c>
      <c r="U47" s="31" t="s">
        <v>345</v>
      </c>
      <c r="V47" s="28"/>
      <c r="W47" s="28"/>
      <c r="X47" s="29"/>
    </row>
    <row r="48">
      <c r="A48" s="16" t="s">
        <v>307</v>
      </c>
      <c r="B48" s="16" t="s">
        <v>89</v>
      </c>
      <c r="C48" s="16" t="s">
        <v>346</v>
      </c>
      <c r="D48" s="17" t="s">
        <v>347</v>
      </c>
      <c r="E48" s="18" t="s">
        <v>92</v>
      </c>
      <c r="F48" s="20" t="s">
        <v>121</v>
      </c>
      <c r="G48" s="20" t="s">
        <v>218</v>
      </c>
      <c r="H48" s="20" t="s">
        <v>348</v>
      </c>
      <c r="I48" s="20" t="s">
        <v>76</v>
      </c>
      <c r="J48" s="21"/>
      <c r="K48" s="22"/>
      <c r="L48" s="20" t="s">
        <v>349</v>
      </c>
      <c r="M48" s="21"/>
      <c r="N48" s="21"/>
      <c r="O48" s="21"/>
      <c r="P48" s="21"/>
      <c r="Q48" s="21"/>
      <c r="R48" s="20" t="s">
        <v>350</v>
      </c>
      <c r="S48" s="23" t="s">
        <v>114</v>
      </c>
      <c r="T48" s="24" t="s">
        <v>66</v>
      </c>
      <c r="U48" s="25" t="s">
        <v>351</v>
      </c>
      <c r="V48" s="25" t="s">
        <v>352</v>
      </c>
      <c r="W48" s="31" t="s">
        <v>353</v>
      </c>
      <c r="X48" s="29"/>
    </row>
    <row r="49">
      <c r="A49" s="16" t="s">
        <v>307</v>
      </c>
      <c r="B49" s="16" t="s">
        <v>89</v>
      </c>
      <c r="C49" s="16" t="s">
        <v>354</v>
      </c>
      <c r="D49" s="17" t="s">
        <v>355</v>
      </c>
      <c r="E49" s="18" t="s">
        <v>92</v>
      </c>
      <c r="F49" s="20" t="s">
        <v>356</v>
      </c>
      <c r="G49" s="20" t="s">
        <v>357</v>
      </c>
      <c r="H49" s="20" t="s">
        <v>329</v>
      </c>
      <c r="I49" s="20" t="s">
        <v>77</v>
      </c>
      <c r="J49" s="20"/>
      <c r="K49" s="18"/>
      <c r="L49" s="20" t="s">
        <v>358</v>
      </c>
      <c r="M49" s="20" t="s">
        <v>359</v>
      </c>
      <c r="N49" s="21"/>
      <c r="O49" s="21"/>
      <c r="P49" s="21"/>
      <c r="Q49" s="21"/>
      <c r="R49" s="21"/>
      <c r="S49" s="23" t="s">
        <v>114</v>
      </c>
      <c r="T49" s="24" t="s">
        <v>66</v>
      </c>
      <c r="U49" s="25" t="s">
        <v>360</v>
      </c>
      <c r="V49" s="25" t="s">
        <v>361</v>
      </c>
      <c r="W49" s="34" t="s">
        <v>362</v>
      </c>
      <c r="X49" s="29"/>
    </row>
    <row r="50">
      <c r="A50" s="16" t="s">
        <v>307</v>
      </c>
      <c r="B50" s="16" t="s">
        <v>134</v>
      </c>
      <c r="C50" s="16" t="s">
        <v>363</v>
      </c>
      <c r="D50" s="17" t="s">
        <v>364</v>
      </c>
      <c r="E50" s="18" t="s">
        <v>33</v>
      </c>
      <c r="F50" s="20" t="s">
        <v>303</v>
      </c>
      <c r="G50" s="20" t="s">
        <v>35</v>
      </c>
      <c r="H50" s="20" t="s">
        <v>37</v>
      </c>
      <c r="I50" s="20" t="s">
        <v>76</v>
      </c>
      <c r="J50" s="21"/>
      <c r="K50" s="18" t="s">
        <v>365</v>
      </c>
      <c r="L50" s="21"/>
      <c r="M50" s="20" t="s">
        <v>79</v>
      </c>
      <c r="N50" s="20" t="s">
        <v>80</v>
      </c>
      <c r="O50" s="20" t="s">
        <v>81</v>
      </c>
      <c r="P50" s="20" t="s">
        <v>39</v>
      </c>
      <c r="Q50" s="20" t="s">
        <v>83</v>
      </c>
      <c r="R50" s="21"/>
      <c r="S50" s="23" t="s">
        <v>214</v>
      </c>
      <c r="T50" s="24" t="s">
        <v>42</v>
      </c>
      <c r="U50" s="25" t="s">
        <v>366</v>
      </c>
      <c r="V50" s="28"/>
      <c r="W50" s="28"/>
      <c r="X50" s="29"/>
    </row>
    <row r="51">
      <c r="A51" s="16" t="s">
        <v>307</v>
      </c>
      <c r="B51" s="16" t="s">
        <v>134</v>
      </c>
      <c r="C51" s="16" t="s">
        <v>367</v>
      </c>
      <c r="D51" s="17" t="s">
        <v>368</v>
      </c>
      <c r="E51" s="18" t="s">
        <v>75</v>
      </c>
      <c r="F51" s="20" t="s">
        <v>35</v>
      </c>
      <c r="G51" s="20" t="s">
        <v>130</v>
      </c>
      <c r="H51" s="20" t="s">
        <v>94</v>
      </c>
      <c r="I51" s="20" t="s">
        <v>369</v>
      </c>
      <c r="J51" s="20" t="s">
        <v>370</v>
      </c>
      <c r="K51" s="18" t="s">
        <v>121</v>
      </c>
      <c r="L51" s="20" t="s">
        <v>97</v>
      </c>
      <c r="M51" s="20" t="s">
        <v>371</v>
      </c>
      <c r="N51" s="20" t="s">
        <v>372</v>
      </c>
      <c r="O51" s="21"/>
      <c r="P51" s="21"/>
      <c r="Q51" s="21"/>
      <c r="R51" s="20" t="s">
        <v>189</v>
      </c>
      <c r="S51" s="23" t="s">
        <v>41</v>
      </c>
      <c r="T51" s="24" t="s">
        <v>42</v>
      </c>
      <c r="U51" s="25" t="s">
        <v>373</v>
      </c>
      <c r="V51" s="37" t="s">
        <v>374</v>
      </c>
      <c r="W51" s="31" t="s">
        <v>375</v>
      </c>
      <c r="X51" s="29"/>
    </row>
    <row r="52">
      <c r="A52" s="16" t="s">
        <v>307</v>
      </c>
      <c r="B52" s="16" t="s">
        <v>134</v>
      </c>
      <c r="C52" s="16" t="s">
        <v>376</v>
      </c>
      <c r="D52" s="17" t="s">
        <v>377</v>
      </c>
      <c r="E52" s="18" t="s">
        <v>59</v>
      </c>
      <c r="F52" s="20" t="s">
        <v>378</v>
      </c>
      <c r="G52" s="20" t="s">
        <v>121</v>
      </c>
      <c r="H52" s="20" t="s">
        <v>76</v>
      </c>
      <c r="I52" s="20" t="s">
        <v>329</v>
      </c>
      <c r="J52" s="20" t="s">
        <v>379</v>
      </c>
      <c r="K52" s="18"/>
      <c r="L52" s="20" t="s">
        <v>287</v>
      </c>
      <c r="M52" s="21"/>
      <c r="N52" s="21"/>
      <c r="O52" s="21"/>
      <c r="P52" s="21"/>
      <c r="Q52" s="21"/>
      <c r="R52" s="20" t="s">
        <v>189</v>
      </c>
      <c r="S52" s="23" t="s">
        <v>41</v>
      </c>
      <c r="T52" s="24" t="s">
        <v>54</v>
      </c>
      <c r="U52" s="28"/>
      <c r="V52" s="28"/>
      <c r="W52" s="28"/>
      <c r="X52" s="29"/>
    </row>
    <row r="53">
      <c r="A53" s="16" t="s">
        <v>307</v>
      </c>
      <c r="B53" s="16" t="s">
        <v>134</v>
      </c>
      <c r="C53" s="16" t="s">
        <v>380</v>
      </c>
      <c r="D53" s="17" t="s">
        <v>381</v>
      </c>
      <c r="E53" s="18" t="s">
        <v>75</v>
      </c>
      <c r="F53" s="20" t="s">
        <v>303</v>
      </c>
      <c r="G53" s="20" t="s">
        <v>35</v>
      </c>
      <c r="H53" s="20" t="s">
        <v>37</v>
      </c>
      <c r="I53" s="20" t="s">
        <v>182</v>
      </c>
      <c r="J53" s="20" t="s">
        <v>382</v>
      </c>
      <c r="K53" s="18" t="s">
        <v>365</v>
      </c>
      <c r="L53" s="21"/>
      <c r="M53" s="20" t="s">
        <v>383</v>
      </c>
      <c r="N53" s="21"/>
      <c r="O53" s="21"/>
      <c r="P53" s="20"/>
      <c r="Q53" s="20" t="s">
        <v>83</v>
      </c>
      <c r="R53" s="21"/>
      <c r="S53" s="23" t="s">
        <v>214</v>
      </c>
      <c r="T53" s="24" t="s">
        <v>54</v>
      </c>
      <c r="U53" s="25" t="s">
        <v>366</v>
      </c>
      <c r="V53" s="28"/>
      <c r="W53" s="28"/>
      <c r="X53" s="29"/>
    </row>
    <row r="54">
      <c r="A54" s="16" t="s">
        <v>307</v>
      </c>
      <c r="B54" s="16" t="s">
        <v>134</v>
      </c>
      <c r="C54" s="16" t="s">
        <v>384</v>
      </c>
      <c r="D54" s="17" t="s">
        <v>385</v>
      </c>
      <c r="E54" s="18" t="s">
        <v>92</v>
      </c>
      <c r="F54" s="20" t="s">
        <v>378</v>
      </c>
      <c r="G54" s="20" t="s">
        <v>35</v>
      </c>
      <c r="H54" s="20" t="s">
        <v>94</v>
      </c>
      <c r="I54" s="20" t="s">
        <v>76</v>
      </c>
      <c r="J54" s="21"/>
      <c r="K54" s="22"/>
      <c r="L54" s="20" t="s">
        <v>287</v>
      </c>
      <c r="M54" s="21"/>
      <c r="N54" s="21"/>
      <c r="O54" s="21"/>
      <c r="P54" s="21"/>
      <c r="Q54" s="21"/>
      <c r="R54" s="21"/>
      <c r="S54" s="23" t="s">
        <v>41</v>
      </c>
      <c r="T54" s="24" t="s">
        <v>66</v>
      </c>
      <c r="U54" s="31" t="s">
        <v>386</v>
      </c>
      <c r="V54" s="31" t="s">
        <v>387</v>
      </c>
      <c r="W54" s="28"/>
      <c r="X54" s="29"/>
    </row>
    <row r="55">
      <c r="A55" s="40" t="s">
        <v>307</v>
      </c>
      <c r="B55" s="40" t="s">
        <v>134</v>
      </c>
      <c r="C55" s="40" t="s">
        <v>388</v>
      </c>
      <c r="D55" s="41" t="s">
        <v>389</v>
      </c>
      <c r="E55" s="42" t="s">
        <v>33</v>
      </c>
      <c r="F55" s="43" t="s">
        <v>181</v>
      </c>
      <c r="G55" s="43" t="s">
        <v>130</v>
      </c>
      <c r="H55" s="43" t="s">
        <v>37</v>
      </c>
      <c r="I55" s="43" t="s">
        <v>76</v>
      </c>
      <c r="J55" s="44"/>
      <c r="K55" s="50"/>
      <c r="L55" s="44"/>
      <c r="M55" s="43" t="s">
        <v>390</v>
      </c>
      <c r="N55" s="43" t="s">
        <v>160</v>
      </c>
      <c r="O55" s="44"/>
      <c r="P55" s="44"/>
      <c r="Q55" s="44"/>
      <c r="R55" s="44"/>
      <c r="S55" s="46" t="s">
        <v>41</v>
      </c>
      <c r="T55" s="47" t="s">
        <v>42</v>
      </c>
      <c r="U55" s="48" t="s">
        <v>391</v>
      </c>
      <c r="V55" s="62" t="s">
        <v>392</v>
      </c>
      <c r="W55" s="64"/>
      <c r="X55" s="52"/>
    </row>
    <row r="56">
      <c r="A56" s="16" t="s">
        <v>393</v>
      </c>
      <c r="B56" s="16" t="s">
        <v>30</v>
      </c>
      <c r="C56" s="16" t="s">
        <v>394</v>
      </c>
      <c r="D56" s="17" t="s">
        <v>395</v>
      </c>
      <c r="E56" s="18" t="s">
        <v>59</v>
      </c>
      <c r="F56" s="20" t="s">
        <v>396</v>
      </c>
      <c r="G56" s="20" t="s">
        <v>356</v>
      </c>
      <c r="H56" s="20" t="s">
        <v>397</v>
      </c>
      <c r="I56" s="20" t="s">
        <v>329</v>
      </c>
      <c r="J56" s="21"/>
      <c r="K56" s="18" t="s">
        <v>398</v>
      </c>
      <c r="L56" s="21"/>
      <c r="M56" s="20" t="s">
        <v>399</v>
      </c>
      <c r="N56" s="21"/>
      <c r="O56" s="21"/>
      <c r="P56" s="21"/>
      <c r="Q56" s="21"/>
      <c r="R56" s="21"/>
      <c r="S56" s="23" t="s">
        <v>214</v>
      </c>
      <c r="T56" s="24" t="s">
        <v>42</v>
      </c>
      <c r="U56" s="37" t="s">
        <v>400</v>
      </c>
      <c r="V56" s="27" t="s">
        <v>401</v>
      </c>
      <c r="W56" s="28"/>
      <c r="X56" s="29"/>
    </row>
    <row r="57">
      <c r="A57" s="16" t="s">
        <v>393</v>
      </c>
      <c r="B57" s="16" t="s">
        <v>30</v>
      </c>
      <c r="C57" s="16" t="s">
        <v>402</v>
      </c>
      <c r="D57" s="17" t="s">
        <v>403</v>
      </c>
      <c r="E57" s="18" t="s">
        <v>33</v>
      </c>
      <c r="F57" s="20" t="s">
        <v>404</v>
      </c>
      <c r="G57" s="20" t="s">
        <v>62</v>
      </c>
      <c r="H57" s="20" t="s">
        <v>76</v>
      </c>
      <c r="I57" s="20" t="s">
        <v>77</v>
      </c>
      <c r="J57" s="21"/>
      <c r="K57" s="18" t="s">
        <v>405</v>
      </c>
      <c r="L57" s="21"/>
      <c r="M57" s="20" t="s">
        <v>406</v>
      </c>
      <c r="N57" s="20" t="s">
        <v>407</v>
      </c>
      <c r="O57" s="20"/>
      <c r="P57" s="20"/>
      <c r="Q57" s="20" t="s">
        <v>408</v>
      </c>
      <c r="R57" s="21"/>
      <c r="S57" s="23" t="s">
        <v>84</v>
      </c>
      <c r="T57" s="24" t="s">
        <v>54</v>
      </c>
      <c r="U57" s="25" t="s">
        <v>409</v>
      </c>
      <c r="V57" s="28"/>
      <c r="W57" s="28"/>
      <c r="X57" s="29"/>
    </row>
    <row r="58">
      <c r="A58" s="16" t="s">
        <v>393</v>
      </c>
      <c r="B58" s="16" t="s">
        <v>30</v>
      </c>
      <c r="C58" s="16" t="s">
        <v>410</v>
      </c>
      <c r="D58" s="17" t="s">
        <v>411</v>
      </c>
      <c r="E58" s="18" t="s">
        <v>75</v>
      </c>
      <c r="F58" s="20" t="s">
        <v>35</v>
      </c>
      <c r="G58" s="20" t="s">
        <v>130</v>
      </c>
      <c r="H58" s="20" t="s">
        <v>397</v>
      </c>
      <c r="I58" s="20" t="s">
        <v>76</v>
      </c>
      <c r="J58" s="21"/>
      <c r="K58" s="18" t="s">
        <v>412</v>
      </c>
      <c r="L58" s="21"/>
      <c r="M58" s="20" t="s">
        <v>399</v>
      </c>
      <c r="N58" s="21"/>
      <c r="O58" s="21"/>
      <c r="P58" s="21"/>
      <c r="Q58" s="21"/>
      <c r="R58" s="21"/>
      <c r="S58" s="23" t="s">
        <v>214</v>
      </c>
      <c r="T58" s="24" t="s">
        <v>66</v>
      </c>
      <c r="U58" s="31" t="s">
        <v>413</v>
      </c>
      <c r="V58" s="28"/>
      <c r="W58" s="28"/>
      <c r="X58" s="29"/>
    </row>
    <row r="59">
      <c r="A59" s="16" t="s">
        <v>393</v>
      </c>
      <c r="B59" s="16" t="s">
        <v>30</v>
      </c>
      <c r="C59" s="16" t="s">
        <v>414</v>
      </c>
      <c r="D59" s="17" t="s">
        <v>415</v>
      </c>
      <c r="E59" s="18" t="s">
        <v>75</v>
      </c>
      <c r="F59" s="20" t="s">
        <v>35</v>
      </c>
      <c r="G59" s="20" t="s">
        <v>416</v>
      </c>
      <c r="H59" s="20" t="s">
        <v>397</v>
      </c>
      <c r="I59" s="20" t="s">
        <v>76</v>
      </c>
      <c r="J59" s="21"/>
      <c r="K59" s="18" t="s">
        <v>417</v>
      </c>
      <c r="L59" s="21"/>
      <c r="M59" s="20" t="s">
        <v>418</v>
      </c>
      <c r="N59" s="20" t="s">
        <v>399</v>
      </c>
      <c r="O59" s="21"/>
      <c r="P59" s="21"/>
      <c r="Q59" s="21"/>
      <c r="R59" s="21"/>
      <c r="S59" s="23" t="s">
        <v>114</v>
      </c>
      <c r="T59" s="24" t="s">
        <v>66</v>
      </c>
      <c r="U59" s="37" t="s">
        <v>419</v>
      </c>
      <c r="V59" s="28"/>
      <c r="W59" s="28"/>
      <c r="X59" s="29"/>
    </row>
    <row r="60">
      <c r="A60" s="16" t="s">
        <v>393</v>
      </c>
      <c r="B60" s="16" t="s">
        <v>30</v>
      </c>
      <c r="C60" s="16" t="s">
        <v>420</v>
      </c>
      <c r="D60" s="17" t="s">
        <v>421</v>
      </c>
      <c r="E60" s="18" t="s">
        <v>75</v>
      </c>
      <c r="F60" s="20" t="s">
        <v>35</v>
      </c>
      <c r="G60" s="20" t="s">
        <v>130</v>
      </c>
      <c r="H60" s="20" t="s">
        <v>397</v>
      </c>
      <c r="I60" s="20" t="s">
        <v>76</v>
      </c>
      <c r="J60" s="21"/>
      <c r="K60" s="18" t="s">
        <v>422</v>
      </c>
      <c r="L60" s="21"/>
      <c r="M60" s="20" t="s">
        <v>399</v>
      </c>
      <c r="N60" s="21"/>
      <c r="O60" s="21"/>
      <c r="P60" s="21"/>
      <c r="Q60" s="21"/>
      <c r="R60" s="21"/>
      <c r="S60" s="23" t="s">
        <v>114</v>
      </c>
      <c r="T60" s="24" t="s">
        <v>42</v>
      </c>
      <c r="U60" s="37" t="s">
        <v>423</v>
      </c>
      <c r="V60" s="27" t="s">
        <v>401</v>
      </c>
      <c r="W60" s="28"/>
      <c r="X60" s="29"/>
    </row>
    <row r="61">
      <c r="A61" s="16" t="s">
        <v>393</v>
      </c>
      <c r="B61" s="16" t="s">
        <v>30</v>
      </c>
      <c r="C61" s="16" t="s">
        <v>424</v>
      </c>
      <c r="D61" s="17" t="s">
        <v>425</v>
      </c>
      <c r="E61" s="18" t="s">
        <v>33</v>
      </c>
      <c r="F61" s="20" t="s">
        <v>35</v>
      </c>
      <c r="G61" s="20"/>
      <c r="H61" s="20" t="s">
        <v>397</v>
      </c>
      <c r="I61" s="20" t="s">
        <v>76</v>
      </c>
      <c r="J61" s="21"/>
      <c r="K61" s="22"/>
      <c r="L61" s="21"/>
      <c r="M61" s="20" t="s">
        <v>39</v>
      </c>
      <c r="N61" s="21"/>
      <c r="O61" s="21"/>
      <c r="P61" s="21"/>
      <c r="Q61" s="21"/>
      <c r="R61" s="21"/>
      <c r="S61" s="23" t="s">
        <v>41</v>
      </c>
      <c r="T61" s="24" t="s">
        <v>42</v>
      </c>
      <c r="U61" s="25" t="s">
        <v>426</v>
      </c>
      <c r="V61" s="25" t="s">
        <v>427</v>
      </c>
      <c r="W61" s="27" t="s">
        <v>401</v>
      </c>
      <c r="X61" s="65" t="s">
        <v>428</v>
      </c>
    </row>
    <row r="62">
      <c r="A62" s="16" t="s">
        <v>393</v>
      </c>
      <c r="B62" s="16" t="s">
        <v>89</v>
      </c>
      <c r="C62" s="16" t="s">
        <v>429</v>
      </c>
      <c r="D62" s="17" t="s">
        <v>430</v>
      </c>
      <c r="E62" s="18" t="s">
        <v>59</v>
      </c>
      <c r="F62" s="20" t="s">
        <v>35</v>
      </c>
      <c r="G62" s="20" t="s">
        <v>130</v>
      </c>
      <c r="H62" s="20" t="s">
        <v>76</v>
      </c>
      <c r="I62" s="66"/>
      <c r="J62" s="21"/>
      <c r="K62" s="18" t="s">
        <v>431</v>
      </c>
      <c r="L62" s="21"/>
      <c r="M62" s="21"/>
      <c r="N62" s="21"/>
      <c r="O62" s="21"/>
      <c r="P62" s="21"/>
      <c r="Q62" s="21"/>
      <c r="R62" s="21"/>
      <c r="S62" s="23" t="s">
        <v>41</v>
      </c>
      <c r="T62" s="24" t="s">
        <v>66</v>
      </c>
      <c r="U62" s="37" t="s">
        <v>432</v>
      </c>
      <c r="V62" s="28"/>
      <c r="W62" s="28"/>
      <c r="X62" s="29"/>
    </row>
    <row r="63">
      <c r="A63" s="16" t="s">
        <v>393</v>
      </c>
      <c r="B63" s="16" t="s">
        <v>89</v>
      </c>
      <c r="C63" s="16" t="s">
        <v>433</v>
      </c>
      <c r="D63" s="17" t="s">
        <v>434</v>
      </c>
      <c r="E63" s="18" t="s">
        <v>75</v>
      </c>
      <c r="F63" s="20" t="s">
        <v>64</v>
      </c>
      <c r="G63" s="20" t="s">
        <v>35</v>
      </c>
      <c r="H63" s="20" t="s">
        <v>76</v>
      </c>
      <c r="I63" s="20"/>
      <c r="J63" s="20" t="s">
        <v>435</v>
      </c>
      <c r="K63" s="18"/>
      <c r="L63" s="21"/>
      <c r="M63" s="20" t="s">
        <v>436</v>
      </c>
      <c r="N63" s="20" t="s">
        <v>437</v>
      </c>
      <c r="O63" s="21"/>
      <c r="P63" s="21"/>
      <c r="Q63" s="21"/>
      <c r="R63" s="21"/>
      <c r="S63" s="23" t="s">
        <v>84</v>
      </c>
      <c r="T63" s="24" t="s">
        <v>66</v>
      </c>
      <c r="U63" s="37" t="s">
        <v>438</v>
      </c>
      <c r="V63" s="37" t="s">
        <v>439</v>
      </c>
      <c r="W63" s="37" t="s">
        <v>440</v>
      </c>
      <c r="X63" s="65" t="s">
        <v>441</v>
      </c>
    </row>
    <row r="64">
      <c r="A64" s="16" t="s">
        <v>393</v>
      </c>
      <c r="B64" s="16" t="s">
        <v>89</v>
      </c>
      <c r="C64" s="16" t="s">
        <v>442</v>
      </c>
      <c r="D64" s="17" t="s">
        <v>443</v>
      </c>
      <c r="E64" s="18" t="s">
        <v>59</v>
      </c>
      <c r="F64" s="20" t="s">
        <v>444</v>
      </c>
      <c r="G64" s="20" t="s">
        <v>445</v>
      </c>
      <c r="H64" s="20" t="s">
        <v>76</v>
      </c>
      <c r="I64" s="20"/>
      <c r="J64" s="21"/>
      <c r="K64" s="22"/>
      <c r="L64" s="20" t="s">
        <v>287</v>
      </c>
      <c r="M64" s="21"/>
      <c r="N64" s="21"/>
      <c r="O64" s="21"/>
      <c r="P64" s="21"/>
      <c r="Q64" s="21"/>
      <c r="R64" s="21"/>
      <c r="S64" s="23" t="s">
        <v>41</v>
      </c>
      <c r="T64" s="24" t="s">
        <v>66</v>
      </c>
      <c r="U64" s="25" t="s">
        <v>446</v>
      </c>
      <c r="V64" s="31" t="s">
        <v>447</v>
      </c>
      <c r="W64" s="28"/>
      <c r="X64" s="29"/>
    </row>
    <row r="65">
      <c r="A65" s="16" t="s">
        <v>393</v>
      </c>
      <c r="B65" s="16" t="s">
        <v>89</v>
      </c>
      <c r="C65" s="16" t="s">
        <v>448</v>
      </c>
      <c r="D65" s="17" t="s">
        <v>449</v>
      </c>
      <c r="E65" s="18" t="s">
        <v>59</v>
      </c>
      <c r="F65" s="20" t="s">
        <v>35</v>
      </c>
      <c r="G65" s="20"/>
      <c r="H65" s="20" t="s">
        <v>76</v>
      </c>
      <c r="I65" s="21"/>
      <c r="J65" s="21"/>
      <c r="K65" s="18" t="s">
        <v>171</v>
      </c>
      <c r="L65" s="20" t="s">
        <v>287</v>
      </c>
      <c r="M65" s="21"/>
      <c r="N65" s="21"/>
      <c r="O65" s="21"/>
      <c r="P65" s="21"/>
      <c r="Q65" s="21"/>
      <c r="R65" s="21"/>
      <c r="S65" s="23" t="s">
        <v>41</v>
      </c>
      <c r="T65" s="24" t="s">
        <v>42</v>
      </c>
      <c r="U65" s="25" t="s">
        <v>450</v>
      </c>
      <c r="V65" s="28"/>
      <c r="W65" s="28"/>
      <c r="X65" s="29"/>
    </row>
    <row r="66">
      <c r="A66" s="16" t="s">
        <v>393</v>
      </c>
      <c r="B66" s="16" t="s">
        <v>89</v>
      </c>
      <c r="C66" s="16" t="s">
        <v>451</v>
      </c>
      <c r="D66" s="17" t="s">
        <v>452</v>
      </c>
      <c r="E66" s="18" t="s">
        <v>75</v>
      </c>
      <c r="F66" s="20" t="s">
        <v>396</v>
      </c>
      <c r="G66" s="20" t="s">
        <v>130</v>
      </c>
      <c r="H66" s="20" t="s">
        <v>76</v>
      </c>
      <c r="I66" s="20" t="s">
        <v>77</v>
      </c>
      <c r="J66" s="21"/>
      <c r="K66" s="18" t="s">
        <v>171</v>
      </c>
      <c r="L66" s="20" t="s">
        <v>453</v>
      </c>
      <c r="M66" s="21"/>
      <c r="N66" s="21"/>
      <c r="O66" s="21"/>
      <c r="P66" s="21"/>
      <c r="Q66" s="21"/>
      <c r="R66" s="21"/>
      <c r="S66" s="23" t="s">
        <v>84</v>
      </c>
      <c r="T66" s="24" t="s">
        <v>66</v>
      </c>
      <c r="U66" s="25" t="s">
        <v>454</v>
      </c>
      <c r="V66" s="25" t="s">
        <v>455</v>
      </c>
      <c r="W66" s="28"/>
      <c r="X66" s="29"/>
    </row>
    <row r="67">
      <c r="A67" s="16" t="s">
        <v>393</v>
      </c>
      <c r="B67" s="16" t="s">
        <v>134</v>
      </c>
      <c r="C67" s="16" t="s">
        <v>456</v>
      </c>
      <c r="D67" s="17" t="s">
        <v>457</v>
      </c>
      <c r="E67" s="18" t="s">
        <v>59</v>
      </c>
      <c r="F67" s="20" t="s">
        <v>356</v>
      </c>
      <c r="G67" s="20" t="s">
        <v>130</v>
      </c>
      <c r="H67" s="20" t="s">
        <v>329</v>
      </c>
      <c r="I67" s="20"/>
      <c r="J67" s="20" t="s">
        <v>458</v>
      </c>
      <c r="K67" s="18" t="s">
        <v>50</v>
      </c>
      <c r="L67" s="20" t="s">
        <v>287</v>
      </c>
      <c r="M67" s="21"/>
      <c r="N67" s="21"/>
      <c r="O67" s="21"/>
      <c r="P67" s="21"/>
      <c r="Q67" s="21"/>
      <c r="R67" s="21"/>
      <c r="S67" s="23" t="s">
        <v>41</v>
      </c>
      <c r="T67" s="24" t="s">
        <v>42</v>
      </c>
      <c r="U67" s="37" t="s">
        <v>459</v>
      </c>
      <c r="V67" s="28"/>
      <c r="W67" s="28"/>
      <c r="X67" s="29"/>
    </row>
    <row r="68">
      <c r="A68" s="16" t="s">
        <v>393</v>
      </c>
      <c r="B68" s="16" t="s">
        <v>134</v>
      </c>
      <c r="C68" s="16" t="s">
        <v>460</v>
      </c>
      <c r="D68" s="17" t="s">
        <v>461</v>
      </c>
      <c r="E68" s="18" t="s">
        <v>92</v>
      </c>
      <c r="F68" s="20" t="s">
        <v>35</v>
      </c>
      <c r="G68" s="20" t="s">
        <v>218</v>
      </c>
      <c r="H68" s="20" t="s">
        <v>218</v>
      </c>
      <c r="I68" s="20" t="s">
        <v>329</v>
      </c>
      <c r="J68" s="21"/>
      <c r="K68" s="22"/>
      <c r="L68" s="20" t="s">
        <v>287</v>
      </c>
      <c r="M68" s="21"/>
      <c r="N68" s="21"/>
      <c r="O68" s="21"/>
      <c r="P68" s="21"/>
      <c r="Q68" s="21"/>
      <c r="R68" s="21"/>
      <c r="S68" s="23" t="s">
        <v>84</v>
      </c>
      <c r="T68" s="24" t="s">
        <v>66</v>
      </c>
      <c r="U68" s="28"/>
      <c r="V68" s="28"/>
      <c r="W68" s="28"/>
      <c r="X68" s="29"/>
    </row>
    <row r="69">
      <c r="A69" s="16" t="s">
        <v>393</v>
      </c>
      <c r="B69" s="16" t="s">
        <v>462</v>
      </c>
      <c r="C69" s="16" t="s">
        <v>463</v>
      </c>
      <c r="D69" s="38" t="s">
        <v>464</v>
      </c>
      <c r="E69" s="18" t="s">
        <v>33</v>
      </c>
      <c r="F69" s="20" t="s">
        <v>35</v>
      </c>
      <c r="G69" s="20" t="s">
        <v>465</v>
      </c>
      <c r="H69" s="20" t="s">
        <v>76</v>
      </c>
      <c r="I69" s="20" t="s">
        <v>77</v>
      </c>
      <c r="J69" s="20" t="s">
        <v>466</v>
      </c>
      <c r="K69" s="18"/>
      <c r="L69" s="20" t="s">
        <v>287</v>
      </c>
      <c r="M69" s="21"/>
      <c r="N69" s="21"/>
      <c r="O69" s="21"/>
      <c r="P69" s="21"/>
      <c r="Q69" s="21"/>
      <c r="R69" s="21"/>
      <c r="S69" s="23" t="s">
        <v>41</v>
      </c>
      <c r="T69" s="24" t="s">
        <v>66</v>
      </c>
      <c r="U69" s="27" t="s">
        <v>467</v>
      </c>
      <c r="V69" s="28"/>
      <c r="W69" s="28"/>
      <c r="X69" s="29"/>
    </row>
    <row r="70">
      <c r="A70" s="16" t="s">
        <v>393</v>
      </c>
      <c r="B70" s="16" t="s">
        <v>462</v>
      </c>
      <c r="C70" s="16" t="s">
        <v>468</v>
      </c>
      <c r="D70" s="67" t="s">
        <v>469</v>
      </c>
      <c r="E70" s="18" t="s">
        <v>33</v>
      </c>
      <c r="F70" s="20" t="s">
        <v>35</v>
      </c>
      <c r="G70" s="20" t="s">
        <v>465</v>
      </c>
      <c r="H70" s="20" t="s">
        <v>77</v>
      </c>
      <c r="I70" s="20" t="s">
        <v>76</v>
      </c>
      <c r="J70" s="21"/>
      <c r="K70" s="22"/>
      <c r="L70" s="20" t="s">
        <v>287</v>
      </c>
      <c r="M70" s="21"/>
      <c r="N70" s="21"/>
      <c r="O70" s="21"/>
      <c r="P70" s="21"/>
      <c r="Q70" s="21"/>
      <c r="R70" s="21"/>
      <c r="S70" s="23" t="s">
        <v>41</v>
      </c>
      <c r="T70" s="24" t="s">
        <v>66</v>
      </c>
      <c r="U70" s="27" t="s">
        <v>467</v>
      </c>
      <c r="V70" s="28"/>
      <c r="W70" s="28"/>
      <c r="X70" s="29"/>
    </row>
    <row r="71">
      <c r="A71" s="16" t="s">
        <v>393</v>
      </c>
      <c r="B71" s="16" t="s">
        <v>462</v>
      </c>
      <c r="C71" s="16" t="s">
        <v>470</v>
      </c>
      <c r="D71" s="17" t="s">
        <v>471</v>
      </c>
      <c r="E71" s="18" t="s">
        <v>33</v>
      </c>
      <c r="F71" s="20" t="s">
        <v>35</v>
      </c>
      <c r="G71" s="20" t="s">
        <v>465</v>
      </c>
      <c r="H71" s="20" t="s">
        <v>76</v>
      </c>
      <c r="I71" s="20" t="s">
        <v>77</v>
      </c>
      <c r="J71" s="21"/>
      <c r="K71" s="22"/>
      <c r="L71" s="20" t="s">
        <v>287</v>
      </c>
      <c r="M71" s="21"/>
      <c r="N71" s="21"/>
      <c r="O71" s="21"/>
      <c r="P71" s="21"/>
      <c r="Q71" s="21"/>
      <c r="R71" s="21"/>
      <c r="S71" s="23" t="s">
        <v>41</v>
      </c>
      <c r="T71" s="24" t="s">
        <v>66</v>
      </c>
      <c r="U71" s="27" t="s">
        <v>467</v>
      </c>
      <c r="V71" s="28"/>
      <c r="W71" s="28"/>
      <c r="X71" s="29"/>
    </row>
    <row r="72">
      <c r="A72" s="16" t="s">
        <v>393</v>
      </c>
      <c r="B72" s="16" t="s">
        <v>462</v>
      </c>
      <c r="C72" s="16" t="s">
        <v>472</v>
      </c>
      <c r="D72" s="38" t="s">
        <v>473</v>
      </c>
      <c r="E72" s="18" t="s">
        <v>33</v>
      </c>
      <c r="F72" s="20" t="s">
        <v>465</v>
      </c>
      <c r="G72" s="20" t="s">
        <v>474</v>
      </c>
      <c r="H72" s="20" t="s">
        <v>77</v>
      </c>
      <c r="I72" s="20" t="s">
        <v>76</v>
      </c>
      <c r="J72" s="21"/>
      <c r="K72" s="22"/>
      <c r="L72" s="20" t="s">
        <v>287</v>
      </c>
      <c r="M72" s="21"/>
      <c r="N72" s="21"/>
      <c r="O72" s="21"/>
      <c r="P72" s="21"/>
      <c r="Q72" s="21"/>
      <c r="R72" s="21"/>
      <c r="S72" s="23" t="s">
        <v>41</v>
      </c>
      <c r="T72" s="24" t="s">
        <v>66</v>
      </c>
      <c r="U72" s="27" t="s">
        <v>467</v>
      </c>
      <c r="V72" s="28"/>
      <c r="W72" s="28"/>
      <c r="X72" s="29"/>
    </row>
    <row r="73">
      <c r="A73" s="16" t="s">
        <v>393</v>
      </c>
      <c r="B73" s="16" t="s">
        <v>462</v>
      </c>
      <c r="C73" s="16" t="s">
        <v>475</v>
      </c>
      <c r="D73" s="17" t="s">
        <v>476</v>
      </c>
      <c r="E73" s="18" t="s">
        <v>33</v>
      </c>
      <c r="F73" s="20" t="s">
        <v>35</v>
      </c>
      <c r="G73" s="20" t="s">
        <v>465</v>
      </c>
      <c r="H73" s="20" t="s">
        <v>76</v>
      </c>
      <c r="I73" s="20" t="s">
        <v>77</v>
      </c>
      <c r="J73" s="21"/>
      <c r="K73" s="18" t="s">
        <v>477</v>
      </c>
      <c r="L73" s="20" t="s">
        <v>287</v>
      </c>
      <c r="M73" s="21"/>
      <c r="N73" s="21"/>
      <c r="O73" s="21"/>
      <c r="P73" s="21"/>
      <c r="Q73" s="21"/>
      <c r="R73" s="21"/>
      <c r="S73" s="23" t="s">
        <v>41</v>
      </c>
      <c r="T73" s="24" t="s">
        <v>66</v>
      </c>
      <c r="U73" s="27" t="s">
        <v>467</v>
      </c>
      <c r="V73" s="28"/>
      <c r="W73" s="28"/>
      <c r="X73" s="29"/>
    </row>
    <row r="74">
      <c r="A74" s="16" t="s">
        <v>393</v>
      </c>
      <c r="B74" s="16" t="s">
        <v>462</v>
      </c>
      <c r="C74" s="16" t="s">
        <v>478</v>
      </c>
      <c r="D74" s="17" t="s">
        <v>479</v>
      </c>
      <c r="E74" s="18" t="s">
        <v>59</v>
      </c>
      <c r="F74" s="20" t="s">
        <v>35</v>
      </c>
      <c r="G74" s="20" t="s">
        <v>480</v>
      </c>
      <c r="H74" s="20" t="s">
        <v>329</v>
      </c>
      <c r="I74" s="20" t="s">
        <v>77</v>
      </c>
      <c r="J74" s="20" t="s">
        <v>466</v>
      </c>
      <c r="K74" s="18"/>
      <c r="L74" s="20" t="s">
        <v>287</v>
      </c>
      <c r="M74" s="21"/>
      <c r="N74" s="21"/>
      <c r="O74" s="21"/>
      <c r="P74" s="21"/>
      <c r="Q74" s="21"/>
      <c r="R74" s="21"/>
      <c r="S74" s="23" t="s">
        <v>41</v>
      </c>
      <c r="T74" s="24" t="s">
        <v>66</v>
      </c>
      <c r="U74" s="27" t="s">
        <v>467</v>
      </c>
      <c r="V74" s="28"/>
      <c r="W74" s="28"/>
      <c r="X74" s="29"/>
    </row>
    <row r="75">
      <c r="A75" s="16" t="s">
        <v>393</v>
      </c>
      <c r="B75" s="16" t="s">
        <v>481</v>
      </c>
      <c r="C75" s="68" t="s">
        <v>482</v>
      </c>
      <c r="D75" s="18" t="s">
        <v>483</v>
      </c>
      <c r="E75" s="18" t="s">
        <v>33</v>
      </c>
      <c r="F75" s="20" t="s">
        <v>480</v>
      </c>
      <c r="G75" s="20" t="s">
        <v>356</v>
      </c>
      <c r="H75" s="20" t="s">
        <v>329</v>
      </c>
      <c r="I75" s="69"/>
      <c r="J75" s="20" t="s">
        <v>466</v>
      </c>
      <c r="K75" s="18"/>
      <c r="L75" s="20" t="s">
        <v>287</v>
      </c>
      <c r="M75" s="21"/>
      <c r="N75" s="21"/>
      <c r="O75" s="21"/>
      <c r="P75" s="21"/>
      <c r="Q75" s="21"/>
      <c r="R75" s="21"/>
      <c r="S75" s="23" t="s">
        <v>41</v>
      </c>
      <c r="T75" s="24" t="s">
        <v>42</v>
      </c>
      <c r="U75" s="27" t="s">
        <v>484</v>
      </c>
      <c r="V75" s="28"/>
      <c r="W75" s="28"/>
      <c r="X75" s="29"/>
    </row>
    <row r="76">
      <c r="A76" s="16" t="s">
        <v>393</v>
      </c>
      <c r="B76" s="16" t="s">
        <v>481</v>
      </c>
      <c r="C76" s="16" t="s">
        <v>485</v>
      </c>
      <c r="D76" s="18" t="s">
        <v>486</v>
      </c>
      <c r="E76" s="18" t="s">
        <v>92</v>
      </c>
      <c r="F76" s="20" t="s">
        <v>480</v>
      </c>
      <c r="G76" s="20" t="s">
        <v>356</v>
      </c>
      <c r="H76" s="20" t="s">
        <v>329</v>
      </c>
      <c r="I76" s="20"/>
      <c r="J76" s="20" t="s">
        <v>466</v>
      </c>
      <c r="K76" s="18"/>
      <c r="L76" s="20" t="s">
        <v>287</v>
      </c>
      <c r="M76" s="21"/>
      <c r="N76" s="21"/>
      <c r="O76" s="21"/>
      <c r="P76" s="21"/>
      <c r="Q76" s="21"/>
      <c r="R76" s="21"/>
      <c r="S76" s="23" t="s">
        <v>114</v>
      </c>
      <c r="T76" s="24" t="s">
        <v>42</v>
      </c>
      <c r="U76" s="27" t="s">
        <v>484</v>
      </c>
      <c r="V76" s="28"/>
      <c r="W76" s="28"/>
      <c r="X76" s="29"/>
    </row>
    <row r="77">
      <c r="A77" s="16" t="s">
        <v>393</v>
      </c>
      <c r="B77" s="16" t="s">
        <v>481</v>
      </c>
      <c r="C77" s="16" t="s">
        <v>487</v>
      </c>
      <c r="D77" s="18" t="s">
        <v>488</v>
      </c>
      <c r="E77" s="18" t="s">
        <v>33</v>
      </c>
      <c r="F77" s="20" t="s">
        <v>480</v>
      </c>
      <c r="G77" s="20" t="s">
        <v>356</v>
      </c>
      <c r="H77" s="20" t="s">
        <v>329</v>
      </c>
      <c r="I77" s="20"/>
      <c r="J77" s="20" t="s">
        <v>466</v>
      </c>
      <c r="K77" s="18"/>
      <c r="L77" s="20" t="s">
        <v>287</v>
      </c>
      <c r="M77" s="21"/>
      <c r="N77" s="21"/>
      <c r="O77" s="21"/>
      <c r="P77" s="21"/>
      <c r="Q77" s="21"/>
      <c r="R77" s="21"/>
      <c r="S77" s="23" t="s">
        <v>114</v>
      </c>
      <c r="T77" s="24" t="s">
        <v>42</v>
      </c>
      <c r="U77" s="27" t="s">
        <v>484</v>
      </c>
      <c r="V77" s="28"/>
      <c r="W77" s="28"/>
      <c r="X77" s="29"/>
    </row>
    <row r="78">
      <c r="A78" s="16" t="s">
        <v>393</v>
      </c>
      <c r="B78" s="16" t="s">
        <v>481</v>
      </c>
      <c r="C78" s="16" t="s">
        <v>489</v>
      </c>
      <c r="D78" s="18" t="s">
        <v>490</v>
      </c>
      <c r="E78" s="18" t="s">
        <v>92</v>
      </c>
      <c r="F78" s="20" t="s">
        <v>480</v>
      </c>
      <c r="G78" s="20" t="s">
        <v>356</v>
      </c>
      <c r="H78" s="20" t="s">
        <v>329</v>
      </c>
      <c r="I78" s="20"/>
      <c r="J78" s="20" t="s">
        <v>466</v>
      </c>
      <c r="K78" s="18"/>
      <c r="L78" s="20" t="s">
        <v>287</v>
      </c>
      <c r="M78" s="21"/>
      <c r="N78" s="21"/>
      <c r="O78" s="21"/>
      <c r="P78" s="21"/>
      <c r="Q78" s="21"/>
      <c r="R78" s="21"/>
      <c r="S78" s="23" t="s">
        <v>114</v>
      </c>
      <c r="T78" s="24" t="s">
        <v>42</v>
      </c>
      <c r="U78" s="27" t="s">
        <v>484</v>
      </c>
      <c r="V78" s="28"/>
      <c r="W78" s="28"/>
      <c r="X78" s="29"/>
    </row>
    <row r="79">
      <c r="A79" s="16" t="s">
        <v>393</v>
      </c>
      <c r="B79" s="16" t="s">
        <v>481</v>
      </c>
      <c r="C79" s="16" t="s">
        <v>491</v>
      </c>
      <c r="D79" s="18" t="s">
        <v>492</v>
      </c>
      <c r="E79" s="18" t="s">
        <v>75</v>
      </c>
      <c r="F79" s="20" t="s">
        <v>480</v>
      </c>
      <c r="G79" s="20" t="s">
        <v>356</v>
      </c>
      <c r="H79" s="20" t="s">
        <v>329</v>
      </c>
      <c r="I79" s="20" t="s">
        <v>77</v>
      </c>
      <c r="J79" s="20" t="s">
        <v>466</v>
      </c>
      <c r="K79" s="18"/>
      <c r="L79" s="20" t="s">
        <v>493</v>
      </c>
      <c r="M79" s="21"/>
      <c r="N79" s="21"/>
      <c r="O79" s="21"/>
      <c r="P79" s="21"/>
      <c r="Q79" s="21"/>
      <c r="R79" s="21"/>
      <c r="S79" s="23" t="s">
        <v>214</v>
      </c>
      <c r="T79" s="24" t="s">
        <v>42</v>
      </c>
      <c r="U79" s="27" t="s">
        <v>484</v>
      </c>
      <c r="V79" s="27" t="s">
        <v>494</v>
      </c>
      <c r="W79" s="28"/>
      <c r="X79" s="29"/>
    </row>
  </sheetData>
  <autoFilter ref="$A$2:$X$79"/>
  <mergeCells count="5">
    <mergeCell ref="C1:D1"/>
    <mergeCell ref="F1:K1"/>
    <mergeCell ref="L1:R1"/>
    <mergeCell ref="S1:T1"/>
    <mergeCell ref="U1:X1"/>
  </mergeCells>
  <dataValidations>
    <dataValidation type="list" allowBlank="1" showErrorMessage="1" sqref="S3:S79">
      <formula1>"$ = less than $50k,$$ = $50k-$250k,$$$ = $250k-$1m,$$$$ = $1m+"</formula1>
    </dataValidation>
    <dataValidation type="list" allowBlank="1" showErrorMessage="1" sqref="A3:A79">
      <formula1>"Core Theme 1,Core Theme 2,Core Theme 3,Core Theme 4,Core Theme 5"</formula1>
    </dataValidation>
    <dataValidation type="list" allowBlank="1" showErrorMessage="1" sqref="T3:T79">
      <formula1>"Short-Term (0-3 years),Medium-Term (4-7 years),Long-Term (8-10+ years)"</formula1>
    </dataValidation>
    <dataValidation type="list" allowBlank="1" showErrorMessage="1" sqref="E3:E79">
      <formula1>"Capacity Building,Design, Physical, &amp; Acquisition,Regulatory &amp; Policy,Programmatic"</formula1>
    </dataValidation>
  </dataValidations>
  <hyperlinks>
    <hyperlink r:id="rId1" ref="U3"/>
    <hyperlink r:id="rId2" ref="V3"/>
    <hyperlink r:id="rId3" ref="W3"/>
    <hyperlink r:id="rId4" ref="X3"/>
    <hyperlink r:id="rId5" ref="U4"/>
    <hyperlink r:id="rId6" ref="V4"/>
    <hyperlink r:id="rId7" ref="U5"/>
    <hyperlink r:id="rId8" ref="U6"/>
    <hyperlink r:id="rId9" ref="V6"/>
    <hyperlink r:id="rId10" ref="V7"/>
    <hyperlink r:id="rId11" ref="W7"/>
    <hyperlink r:id="rId12" ref="X7"/>
    <hyperlink r:id="rId13" ref="U8"/>
    <hyperlink r:id="rId14" ref="V8"/>
    <hyperlink r:id="rId15" ref="W8"/>
    <hyperlink r:id="rId16" ref="U9"/>
    <hyperlink r:id="rId17" location="Floating" ref="V9"/>
    <hyperlink r:id="rId18" ref="W9"/>
    <hyperlink r:id="rId19" ref="X9"/>
    <hyperlink r:id="rId20" ref="U10"/>
    <hyperlink r:id="rId21" ref="V10"/>
    <hyperlink r:id="rId22" ref="W10"/>
    <hyperlink r:id="rId23" location=":~:text=The%20Massachusetts%20Historic%20Rehabilitation%20Tax,expenditures%20in%20state%20tax%20credits." ref="X10"/>
    <hyperlink r:id="rId24" ref="U11"/>
    <hyperlink r:id="rId25" ref="V11"/>
    <hyperlink r:id="rId26" ref="U12"/>
    <hyperlink r:id="rId27" ref="V12"/>
    <hyperlink r:id="rId28" ref="U13"/>
    <hyperlink r:id="rId29" ref="V13"/>
    <hyperlink r:id="rId30" ref="W13"/>
    <hyperlink r:id="rId31" ref="U14"/>
    <hyperlink r:id="rId32" ref="V14"/>
    <hyperlink r:id="rId33" ref="U15"/>
    <hyperlink r:id="rId34" ref="V15"/>
    <hyperlink r:id="rId35" location="swap-shop-" ref="W15"/>
    <hyperlink r:id="rId36" ref="X15"/>
    <hyperlink r:id="rId37" ref="U16"/>
    <hyperlink r:id="rId38" ref="V16"/>
    <hyperlink r:id="rId39" ref="W16"/>
    <hyperlink r:id="rId40" ref="U17"/>
    <hyperlink r:id="rId41" ref="V17"/>
    <hyperlink r:id="rId42" ref="U18"/>
    <hyperlink r:id="rId43" ref="V18"/>
    <hyperlink r:id="rId44" ref="W18"/>
    <hyperlink r:id="rId45" ref="U19"/>
    <hyperlink r:id="rId46" ref="V19"/>
    <hyperlink r:id="rId47" ref="W19"/>
    <hyperlink r:id="rId48" ref="U20"/>
    <hyperlink r:id="rId49" ref="U21"/>
    <hyperlink r:id="rId50" ref="V21"/>
    <hyperlink r:id="rId51" ref="W21"/>
    <hyperlink r:id="rId52" ref="X21"/>
    <hyperlink r:id="rId53" ref="U22"/>
    <hyperlink r:id="rId54" ref="V22"/>
    <hyperlink r:id="rId55" ref="U23"/>
    <hyperlink r:id="rId56" location="safe-driving-workshops-and-travel-instruction-training-" ref="U24"/>
    <hyperlink r:id="rId57" location="safe-driving-workshops-and-travel-instruction-training-" ref="V24"/>
    <hyperlink r:id="rId58" ref="W24"/>
    <hyperlink r:id="rId59" ref="U25"/>
    <hyperlink r:id="rId60" ref="V25"/>
    <hyperlink r:id="rId61" ref="W25"/>
    <hyperlink r:id="rId62" ref="U26"/>
    <hyperlink r:id="rId63" ref="V26"/>
    <hyperlink r:id="rId64" ref="W26"/>
    <hyperlink r:id="rId65" ref="U27"/>
    <hyperlink r:id="rId66" ref="U28"/>
    <hyperlink r:id="rId67" ref="W28"/>
    <hyperlink r:id="rId68" ref="U29"/>
    <hyperlink r:id="rId69" ref="U30"/>
    <hyperlink r:id="rId70" ref="V30"/>
    <hyperlink r:id="rId71" ref="U31"/>
    <hyperlink r:id="rId72" ref="V31"/>
    <hyperlink r:id="rId73" ref="U32"/>
    <hyperlink r:id="rId74" ref="V32"/>
    <hyperlink r:id="rId75" ref="W32"/>
    <hyperlink r:id="rId76" ref="V33"/>
    <hyperlink r:id="rId77" ref="W33"/>
    <hyperlink r:id="rId78" ref="U34"/>
    <hyperlink r:id="rId79" ref="U35"/>
    <hyperlink r:id="rId80" ref="U36"/>
    <hyperlink r:id="rId81" ref="V36"/>
    <hyperlink r:id="rId82" ref="U37"/>
    <hyperlink r:id="rId83" ref="U38"/>
    <hyperlink r:id="rId84" ref="U39"/>
    <hyperlink r:id="rId85" ref="V39"/>
    <hyperlink r:id="rId86" ref="W39"/>
    <hyperlink r:id="rId87" ref="U40"/>
    <hyperlink r:id="rId88" ref="U41"/>
    <hyperlink r:id="rId89" ref="V41"/>
    <hyperlink r:id="rId90" ref="U42"/>
    <hyperlink r:id="rId91" ref="U43"/>
    <hyperlink r:id="rId92" ref="V43"/>
    <hyperlink r:id="rId93" ref="U46"/>
    <hyperlink r:id="rId94" ref="V46"/>
    <hyperlink r:id="rId95" ref="U47"/>
    <hyperlink r:id="rId96" ref="U48"/>
    <hyperlink r:id="rId97" ref="V48"/>
    <hyperlink r:id="rId98" ref="W48"/>
    <hyperlink r:id="rId99" ref="U49"/>
    <hyperlink r:id="rId100" ref="V49"/>
    <hyperlink r:id="rId101" ref="U50"/>
    <hyperlink r:id="rId102" ref="U51"/>
    <hyperlink r:id="rId103" ref="V51"/>
    <hyperlink r:id="rId104" ref="W51"/>
    <hyperlink r:id="rId105" ref="U53"/>
    <hyperlink r:id="rId106" ref="U54"/>
    <hyperlink r:id="rId107" ref="V54"/>
    <hyperlink r:id="rId108" ref="U55"/>
    <hyperlink r:id="rId109" ref="V55"/>
    <hyperlink r:id="rId110" ref="U56"/>
    <hyperlink r:id="rId111" ref="V56"/>
    <hyperlink r:id="rId112" ref="U57"/>
    <hyperlink r:id="rId113" ref="U58"/>
    <hyperlink r:id="rId114" ref="U59"/>
    <hyperlink r:id="rId115" ref="U60"/>
    <hyperlink r:id="rId116" ref="V60"/>
    <hyperlink r:id="rId117" ref="U61"/>
    <hyperlink r:id="rId118" ref="V61"/>
    <hyperlink r:id="rId119" ref="W61"/>
    <hyperlink r:id="rId120" ref="X61"/>
    <hyperlink r:id="rId121" ref="U62"/>
    <hyperlink r:id="rId122" ref="U63"/>
    <hyperlink r:id="rId123" ref="V63"/>
    <hyperlink r:id="rId124" ref="W63"/>
    <hyperlink r:id="rId125" ref="X63"/>
    <hyperlink r:id="rId126" ref="U64"/>
    <hyperlink r:id="rId127" ref="V64"/>
    <hyperlink r:id="rId128" ref="U65"/>
    <hyperlink r:id="rId129" ref="U66"/>
    <hyperlink r:id="rId130" ref="V66"/>
    <hyperlink r:id="rId131" location=":~:text=If%20you%20are%20new%20to,for%2Dprofit%20institutions%20or%20organizations." ref="U67"/>
    <hyperlink r:id="rId132" ref="U69"/>
    <hyperlink r:id="rId133" ref="U70"/>
    <hyperlink r:id="rId134" ref="U71"/>
    <hyperlink r:id="rId135" ref="U72"/>
    <hyperlink r:id="rId136" ref="U73"/>
    <hyperlink r:id="rId137" ref="U74"/>
    <hyperlink r:id="rId138" ref="U75"/>
    <hyperlink r:id="rId139" ref="U76"/>
    <hyperlink r:id="rId140" ref="U77"/>
    <hyperlink r:id="rId141" ref="U78"/>
    <hyperlink r:id="rId142" ref="U79"/>
    <hyperlink r:id="rId143" ref="V79"/>
  </hyperlinks>
  <printOptions gridLines="1" horizontalCentered="1"/>
  <pageMargins bottom="0.75" footer="0.0" header="0.0" left="0.7" right="0.7" top="0.75"/>
  <pageSetup paperSize="3" cellComments="atEnd" orientation="landscape" pageOrder="overThenDown"/>
  <drawing r:id="rId14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25"/>
    <col customWidth="1" min="2" max="2" width="11.75"/>
    <col customWidth="1" min="3" max="3" width="16.5"/>
    <col customWidth="1" min="4" max="4" width="56.63"/>
    <col customWidth="1" min="5" max="5" width="25.75"/>
    <col customWidth="1" min="6" max="6" width="6.13"/>
    <col customWidth="1" min="8" max="8" width="19.5"/>
    <col customWidth="1" min="9" max="9" width="6.63"/>
    <col customWidth="1" min="10" max="16" width="12.5"/>
  </cols>
  <sheetData>
    <row r="1">
      <c r="A1" s="70" t="s">
        <v>5</v>
      </c>
      <c r="B1" s="71" t="s">
        <v>495</v>
      </c>
      <c r="C1" s="71" t="s">
        <v>496</v>
      </c>
      <c r="D1" s="72" t="s">
        <v>8</v>
      </c>
      <c r="E1" s="73" t="s">
        <v>497</v>
      </c>
      <c r="G1" s="74" t="s">
        <v>498</v>
      </c>
      <c r="H1" s="75"/>
      <c r="J1" s="74" t="s">
        <v>499</v>
      </c>
      <c r="K1" s="76"/>
      <c r="L1" s="76"/>
      <c r="M1" s="76"/>
      <c r="N1" s="76"/>
      <c r="O1" s="76"/>
      <c r="P1" s="75"/>
    </row>
    <row r="2">
      <c r="A2" s="77" t="s">
        <v>29</v>
      </c>
      <c r="B2" s="78" t="s">
        <v>30</v>
      </c>
      <c r="C2" s="78" t="s">
        <v>31</v>
      </c>
      <c r="D2" s="79" t="s">
        <v>32</v>
      </c>
      <c r="E2" s="80"/>
      <c r="G2" s="81"/>
      <c r="H2" s="82" t="s">
        <v>500</v>
      </c>
      <c r="J2" s="83"/>
      <c r="K2" s="84" t="s">
        <v>501</v>
      </c>
      <c r="L2" s="84" t="s">
        <v>502</v>
      </c>
      <c r="M2" s="84" t="s">
        <v>503</v>
      </c>
      <c r="N2" s="84" t="s">
        <v>504</v>
      </c>
      <c r="O2" s="84" t="s">
        <v>505</v>
      </c>
      <c r="P2" s="85" t="s">
        <v>506</v>
      </c>
    </row>
    <row r="3">
      <c r="A3" s="77" t="s">
        <v>29</v>
      </c>
      <c r="B3" s="78" t="s">
        <v>30</v>
      </c>
      <c r="C3" s="78" t="s">
        <v>47</v>
      </c>
      <c r="D3" s="79" t="s">
        <v>507</v>
      </c>
      <c r="E3" s="80"/>
      <c r="G3" s="86"/>
      <c r="H3" s="82" t="s">
        <v>508</v>
      </c>
      <c r="J3" s="87" t="s">
        <v>500</v>
      </c>
      <c r="K3" s="88">
        <f>COUNTIFS($A$2:$A$78,"Core Theme 1", $E$2:$E$78,"Completed")</f>
        <v>0</v>
      </c>
      <c r="L3" s="88">
        <f>COUNTIFS($A$2:$A$78,"Core Theme 2", $E$2:$E$78,"Completed")</f>
        <v>0</v>
      </c>
      <c r="M3" s="88">
        <f>COUNTIFS($A$2:$A$78,"Core Theme 3", $E$2:$E$78,"Completed")</f>
        <v>0</v>
      </c>
      <c r="N3" s="88">
        <f>COUNTIFS($A$2:$A$78,"Core Theme 4", $E$2:$E$78,"Completed")</f>
        <v>0</v>
      </c>
      <c r="O3" s="88">
        <f>COUNTIFS($A$2:$A$78,"Core Theme 5", $E$2:$E$78,"Completed")</f>
        <v>0</v>
      </c>
      <c r="P3" s="89">
        <f t="shared" ref="P3:P7" si="1">SUM(K3:O3)</f>
        <v>0</v>
      </c>
    </row>
    <row r="4">
      <c r="A4" s="77" t="s">
        <v>29</v>
      </c>
      <c r="B4" s="78" t="s">
        <v>30</v>
      </c>
      <c r="C4" s="78" t="s">
        <v>57</v>
      </c>
      <c r="D4" s="79" t="s">
        <v>509</v>
      </c>
      <c r="E4" s="80"/>
      <c r="G4" s="90"/>
      <c r="H4" s="82" t="s">
        <v>510</v>
      </c>
      <c r="J4" s="91" t="s">
        <v>508</v>
      </c>
      <c r="K4" s="92">
        <f>COUNTIFS($A$2:$A$78,"Core Theme 1", $E$2:$E$78,"In progress")</f>
        <v>0</v>
      </c>
      <c r="L4" s="92">
        <f>COUNTIFS($A$2:$A$78,"Core Theme 2", $E$2:$E$78,"In progress")</f>
        <v>0</v>
      </c>
      <c r="M4" s="92">
        <f>COUNTIFS($A$2:$A$78,"Core Theme 3", $E$2:$E$78,"In progress")</f>
        <v>0</v>
      </c>
      <c r="N4" s="92">
        <f>COUNTIFS($A$2:$A$78,"Core Theme 4", $E$2:$E$78,"In progress")</f>
        <v>0</v>
      </c>
      <c r="O4" s="92">
        <f>COUNTIFS($A$2:$A$78,"Core Theme 5", $E$2:$E$78,"In progress")</f>
        <v>0</v>
      </c>
      <c r="P4" s="93">
        <f t="shared" si="1"/>
        <v>0</v>
      </c>
    </row>
    <row r="5">
      <c r="A5" s="77" t="s">
        <v>29</v>
      </c>
      <c r="B5" s="78" t="s">
        <v>30</v>
      </c>
      <c r="C5" s="78" t="s">
        <v>67</v>
      </c>
      <c r="D5" s="79" t="s">
        <v>511</v>
      </c>
      <c r="E5" s="80"/>
      <c r="G5" s="94"/>
      <c r="H5" s="95" t="s">
        <v>512</v>
      </c>
      <c r="J5" s="96" t="s">
        <v>510</v>
      </c>
      <c r="K5" s="97">
        <f>COUNTIFS($A$2:$A$78,"Core Theme 1", $E$2:$E$78,"Decided not to persue")</f>
        <v>0</v>
      </c>
      <c r="L5" s="97">
        <f>COUNTIFS($A$2:$A$78,"Core Theme 2", $E$2:$E$78,"Decided not to persue")</f>
        <v>0</v>
      </c>
      <c r="M5" s="97">
        <f>COUNTIFS($A$2:$A$78,"Core Theme 3", $E$2:$E$78,"Decided not to persue")</f>
        <v>0</v>
      </c>
      <c r="N5" s="97">
        <f>COUNTIFS($A$2:$A$78,"Core Theme 4", $E$2:$E$78,"Decided not to persue")</f>
        <v>0</v>
      </c>
      <c r="O5" s="97">
        <f>COUNTIFS($A$2:$A$78,"Core Theme 5", $E$2:$E$78,"Decided not to persue")</f>
        <v>0</v>
      </c>
      <c r="P5" s="98">
        <f t="shared" si="1"/>
        <v>0</v>
      </c>
    </row>
    <row r="6">
      <c r="A6" s="77" t="s">
        <v>29</v>
      </c>
      <c r="B6" s="78" t="s">
        <v>30</v>
      </c>
      <c r="C6" s="78" t="s">
        <v>73</v>
      </c>
      <c r="D6" s="79" t="s">
        <v>513</v>
      </c>
      <c r="E6" s="99"/>
      <c r="J6" s="100" t="s">
        <v>512</v>
      </c>
      <c r="K6" s="101">
        <f>COUNTIFS($A$2:$A$78,"Core Theme 1", $E$2:$E$78,"Not yet started")</f>
        <v>0</v>
      </c>
      <c r="L6" s="101">
        <f>COUNTIFS($A$2:$A$78,"Core Theme 2", $E$2:$E$78,"Not yet started")</f>
        <v>0</v>
      </c>
      <c r="M6" s="101">
        <f>COUNTIFS($A$2:$A$78,"Core Theme 3", $E$2:$E$78,"Not yet started")</f>
        <v>0</v>
      </c>
      <c r="N6" s="101">
        <f>COUNTIFS($A$2:$A$78,"Core Theme 4", $E$2:$E$78,"Not yet started")</f>
        <v>0</v>
      </c>
      <c r="O6" s="101">
        <f>COUNTIFS($A$2:$A$78,"Core Theme 5", $E$2:$E$78,"Not yet started")</f>
        <v>0</v>
      </c>
      <c r="P6" s="102">
        <f t="shared" si="1"/>
        <v>0</v>
      </c>
    </row>
    <row r="7">
      <c r="A7" s="77" t="s">
        <v>29</v>
      </c>
      <c r="B7" s="78" t="s">
        <v>89</v>
      </c>
      <c r="C7" s="78" t="s">
        <v>90</v>
      </c>
      <c r="D7" s="79" t="s">
        <v>91</v>
      </c>
      <c r="E7" s="99"/>
      <c r="J7" s="103" t="s">
        <v>506</v>
      </c>
      <c r="K7" s="104">
        <f t="shared" ref="K7:O7" si="2">SUM(K3:K6)</f>
        <v>0</v>
      </c>
      <c r="L7" s="104">
        <f t="shared" si="2"/>
        <v>0</v>
      </c>
      <c r="M7" s="104">
        <f t="shared" si="2"/>
        <v>0</v>
      </c>
      <c r="N7" s="104">
        <f t="shared" si="2"/>
        <v>0</v>
      </c>
      <c r="O7" s="104">
        <f t="shared" si="2"/>
        <v>0</v>
      </c>
      <c r="P7" s="105">
        <f t="shared" si="1"/>
        <v>0</v>
      </c>
    </row>
    <row r="8">
      <c r="A8" s="77" t="s">
        <v>29</v>
      </c>
      <c r="B8" s="78" t="s">
        <v>89</v>
      </c>
      <c r="C8" s="78" t="s">
        <v>101</v>
      </c>
      <c r="D8" s="79" t="s">
        <v>102</v>
      </c>
      <c r="E8" s="99"/>
      <c r="J8" s="106"/>
      <c r="K8" s="106"/>
      <c r="L8" s="106"/>
      <c r="M8" s="106"/>
      <c r="N8" s="106"/>
      <c r="O8" s="106"/>
      <c r="P8" s="106"/>
    </row>
    <row r="9">
      <c r="A9" s="77" t="s">
        <v>29</v>
      </c>
      <c r="B9" s="78" t="s">
        <v>89</v>
      </c>
      <c r="C9" s="78" t="s">
        <v>108</v>
      </c>
      <c r="D9" s="79" t="s">
        <v>514</v>
      </c>
      <c r="E9" s="99"/>
      <c r="J9" s="106"/>
      <c r="K9" s="106"/>
      <c r="L9" s="106"/>
      <c r="M9" s="106"/>
      <c r="N9" s="106"/>
      <c r="O9" s="106"/>
      <c r="P9" s="106"/>
    </row>
    <row r="10">
      <c r="A10" s="77" t="s">
        <v>29</v>
      </c>
      <c r="B10" s="78" t="s">
        <v>89</v>
      </c>
      <c r="C10" s="78" t="s">
        <v>119</v>
      </c>
      <c r="D10" s="79" t="s">
        <v>120</v>
      </c>
      <c r="E10" s="99"/>
      <c r="J10" s="106"/>
      <c r="K10" s="106"/>
      <c r="L10" s="106"/>
      <c r="M10" s="106"/>
      <c r="N10" s="106"/>
      <c r="O10" s="106"/>
      <c r="P10" s="106"/>
    </row>
    <row r="11">
      <c r="A11" s="77" t="s">
        <v>29</v>
      </c>
      <c r="B11" s="78" t="s">
        <v>89</v>
      </c>
      <c r="C11" s="78" t="s">
        <v>128</v>
      </c>
      <c r="D11" s="79" t="s">
        <v>515</v>
      </c>
      <c r="E11" s="99"/>
      <c r="J11" s="106"/>
      <c r="K11" s="106"/>
      <c r="L11" s="106"/>
      <c r="M11" s="106"/>
      <c r="N11" s="106"/>
      <c r="O11" s="106"/>
      <c r="P11" s="106"/>
    </row>
    <row r="12">
      <c r="A12" s="77" t="s">
        <v>29</v>
      </c>
      <c r="B12" s="78" t="s">
        <v>134</v>
      </c>
      <c r="C12" s="78" t="s">
        <v>135</v>
      </c>
      <c r="D12" s="79" t="s">
        <v>136</v>
      </c>
      <c r="E12" s="99"/>
      <c r="J12" s="106"/>
      <c r="K12" s="106"/>
      <c r="L12" s="106"/>
      <c r="M12" s="106"/>
      <c r="N12" s="106"/>
      <c r="O12" s="106"/>
      <c r="P12" s="106"/>
    </row>
    <row r="13">
      <c r="A13" s="77" t="s">
        <v>29</v>
      </c>
      <c r="B13" s="78" t="s">
        <v>134</v>
      </c>
      <c r="C13" s="78" t="s">
        <v>141</v>
      </c>
      <c r="D13" s="79" t="s">
        <v>516</v>
      </c>
      <c r="E13" s="99"/>
      <c r="J13" s="106"/>
      <c r="K13" s="106"/>
      <c r="L13" s="106"/>
      <c r="M13" s="106"/>
      <c r="N13" s="106"/>
      <c r="O13" s="106"/>
      <c r="P13" s="106"/>
    </row>
    <row r="14">
      <c r="A14" s="107" t="s">
        <v>29</v>
      </c>
      <c r="B14" s="108" t="s">
        <v>134</v>
      </c>
      <c r="C14" s="108" t="s">
        <v>145</v>
      </c>
      <c r="D14" s="109" t="s">
        <v>517</v>
      </c>
      <c r="E14" s="110"/>
      <c r="J14" s="106"/>
      <c r="K14" s="106"/>
      <c r="L14" s="106"/>
      <c r="M14" s="106"/>
      <c r="N14" s="106"/>
      <c r="O14" s="106"/>
      <c r="P14" s="106"/>
    </row>
    <row r="15">
      <c r="A15" s="77" t="s">
        <v>155</v>
      </c>
      <c r="B15" s="78" t="s">
        <v>30</v>
      </c>
      <c r="C15" s="78" t="s">
        <v>156</v>
      </c>
      <c r="D15" s="79" t="s">
        <v>157</v>
      </c>
      <c r="E15" s="99"/>
      <c r="J15" s="106"/>
      <c r="K15" s="106"/>
      <c r="L15" s="106"/>
      <c r="M15" s="106"/>
      <c r="N15" s="106"/>
      <c r="O15" s="106"/>
      <c r="P15" s="106"/>
    </row>
    <row r="16">
      <c r="A16" s="77" t="s">
        <v>155</v>
      </c>
      <c r="B16" s="78" t="s">
        <v>30</v>
      </c>
      <c r="C16" s="78" t="s">
        <v>168</v>
      </c>
      <c r="D16" s="79" t="s">
        <v>169</v>
      </c>
      <c r="E16" s="99"/>
      <c r="J16" s="106"/>
      <c r="K16" s="106"/>
      <c r="L16" s="106"/>
      <c r="M16" s="106"/>
      <c r="N16" s="106"/>
      <c r="O16" s="106"/>
      <c r="P16" s="106"/>
    </row>
    <row r="17">
      <c r="A17" s="77" t="s">
        <v>155</v>
      </c>
      <c r="B17" s="78" t="s">
        <v>30</v>
      </c>
      <c r="C17" s="78" t="s">
        <v>175</v>
      </c>
      <c r="D17" s="79" t="s">
        <v>176</v>
      </c>
      <c r="E17" s="99"/>
      <c r="J17" s="106"/>
      <c r="K17" s="106"/>
      <c r="L17" s="106"/>
      <c r="M17" s="106"/>
      <c r="N17" s="106"/>
      <c r="O17" s="106"/>
      <c r="P17" s="106"/>
    </row>
    <row r="18">
      <c r="A18" s="77" t="s">
        <v>155</v>
      </c>
      <c r="B18" s="78" t="s">
        <v>30</v>
      </c>
      <c r="C18" s="78" t="s">
        <v>179</v>
      </c>
      <c r="D18" s="79" t="s">
        <v>180</v>
      </c>
      <c r="E18" s="99"/>
      <c r="J18" s="106"/>
      <c r="K18" s="106"/>
      <c r="L18" s="106"/>
      <c r="M18" s="106"/>
      <c r="N18" s="106"/>
      <c r="O18" s="106"/>
      <c r="P18" s="106"/>
    </row>
    <row r="19">
      <c r="A19" s="77" t="s">
        <v>155</v>
      </c>
      <c r="B19" s="78" t="s">
        <v>89</v>
      </c>
      <c r="C19" s="78" t="s">
        <v>186</v>
      </c>
      <c r="D19" s="79" t="s">
        <v>187</v>
      </c>
      <c r="E19" s="99"/>
      <c r="J19" s="106"/>
      <c r="K19" s="106"/>
      <c r="L19" s="106"/>
      <c r="M19" s="106"/>
      <c r="N19" s="106"/>
      <c r="O19" s="106"/>
      <c r="P19" s="106"/>
    </row>
    <row r="20">
      <c r="A20" s="77" t="s">
        <v>155</v>
      </c>
      <c r="B20" s="78" t="s">
        <v>89</v>
      </c>
      <c r="C20" s="78" t="s">
        <v>193</v>
      </c>
      <c r="D20" s="79" t="s">
        <v>194</v>
      </c>
      <c r="E20" s="99"/>
      <c r="J20" s="106"/>
      <c r="K20" s="106"/>
      <c r="L20" s="106"/>
      <c r="M20" s="106"/>
      <c r="N20" s="106"/>
      <c r="O20" s="106"/>
      <c r="P20" s="106"/>
    </row>
    <row r="21">
      <c r="A21" s="77" t="s">
        <v>155</v>
      </c>
      <c r="B21" s="78" t="s">
        <v>89</v>
      </c>
      <c r="C21" s="78" t="s">
        <v>201</v>
      </c>
      <c r="D21" s="79" t="s">
        <v>202</v>
      </c>
      <c r="E21" s="99"/>
      <c r="J21" s="106"/>
      <c r="K21" s="106"/>
      <c r="L21" s="106"/>
      <c r="M21" s="106"/>
      <c r="N21" s="106"/>
      <c r="O21" s="106"/>
      <c r="P21" s="106"/>
    </row>
    <row r="22">
      <c r="A22" s="77" t="s">
        <v>155</v>
      </c>
      <c r="B22" s="78" t="s">
        <v>134</v>
      </c>
      <c r="C22" s="78" t="s">
        <v>206</v>
      </c>
      <c r="D22" s="79" t="s">
        <v>207</v>
      </c>
      <c r="E22" s="99"/>
      <c r="J22" s="106"/>
      <c r="K22" s="106"/>
      <c r="L22" s="106"/>
      <c r="M22" s="106"/>
      <c r="N22" s="106"/>
      <c r="O22" s="106"/>
      <c r="P22" s="106"/>
    </row>
    <row r="23">
      <c r="A23" s="77" t="s">
        <v>155</v>
      </c>
      <c r="B23" s="78" t="s">
        <v>134</v>
      </c>
      <c r="C23" s="78" t="s">
        <v>216</v>
      </c>
      <c r="D23" s="79" t="s">
        <v>217</v>
      </c>
      <c r="E23" s="99"/>
      <c r="J23" s="106"/>
      <c r="K23" s="106"/>
      <c r="L23" s="106"/>
      <c r="M23" s="106"/>
      <c r="N23" s="106"/>
      <c r="O23" s="106"/>
      <c r="P23" s="106"/>
    </row>
    <row r="24">
      <c r="A24" s="77" t="s">
        <v>155</v>
      </c>
      <c r="B24" s="78" t="s">
        <v>134</v>
      </c>
      <c r="C24" s="78" t="s">
        <v>225</v>
      </c>
      <c r="D24" s="79" t="s">
        <v>226</v>
      </c>
      <c r="E24" s="99"/>
      <c r="J24" s="106"/>
      <c r="K24" s="106"/>
      <c r="L24" s="106"/>
      <c r="M24" s="106"/>
      <c r="N24" s="106"/>
      <c r="O24" s="106"/>
      <c r="P24" s="106"/>
    </row>
    <row r="25">
      <c r="A25" s="107" t="s">
        <v>155</v>
      </c>
      <c r="B25" s="108" t="s">
        <v>134</v>
      </c>
      <c r="C25" s="108" t="s">
        <v>232</v>
      </c>
      <c r="D25" s="109" t="s">
        <v>233</v>
      </c>
      <c r="E25" s="110"/>
      <c r="J25" s="106"/>
      <c r="K25" s="106"/>
      <c r="L25" s="106"/>
      <c r="M25" s="106"/>
      <c r="N25" s="106"/>
      <c r="O25" s="106"/>
      <c r="P25" s="106"/>
    </row>
    <row r="26">
      <c r="A26" s="77" t="s">
        <v>238</v>
      </c>
      <c r="B26" s="78" t="s">
        <v>30</v>
      </c>
      <c r="C26" s="78" t="s">
        <v>239</v>
      </c>
      <c r="D26" s="79" t="s">
        <v>240</v>
      </c>
      <c r="E26" s="99"/>
      <c r="J26" s="106"/>
      <c r="K26" s="106"/>
      <c r="L26" s="106"/>
      <c r="M26" s="106"/>
      <c r="N26" s="106"/>
      <c r="O26" s="106"/>
      <c r="P26" s="106"/>
    </row>
    <row r="27">
      <c r="A27" s="77" t="s">
        <v>238</v>
      </c>
      <c r="B27" s="78" t="s">
        <v>30</v>
      </c>
      <c r="C27" s="78" t="s">
        <v>243</v>
      </c>
      <c r="D27" s="79" t="s">
        <v>244</v>
      </c>
      <c r="E27" s="99"/>
      <c r="J27" s="106"/>
      <c r="K27" s="106"/>
      <c r="L27" s="106"/>
      <c r="M27" s="106"/>
      <c r="N27" s="106"/>
      <c r="O27" s="106"/>
      <c r="P27" s="106"/>
    </row>
    <row r="28">
      <c r="A28" s="77" t="s">
        <v>238</v>
      </c>
      <c r="B28" s="78" t="s">
        <v>30</v>
      </c>
      <c r="C28" s="78" t="s">
        <v>248</v>
      </c>
      <c r="D28" s="79" t="s">
        <v>249</v>
      </c>
      <c r="E28" s="99"/>
      <c r="J28" s="106"/>
      <c r="K28" s="106"/>
      <c r="L28" s="106"/>
      <c r="M28" s="106"/>
      <c r="N28" s="106"/>
      <c r="O28" s="106"/>
      <c r="P28" s="106"/>
    </row>
    <row r="29">
      <c r="A29" s="77" t="s">
        <v>238</v>
      </c>
      <c r="B29" s="78" t="s">
        <v>30</v>
      </c>
      <c r="C29" s="78" t="s">
        <v>253</v>
      </c>
      <c r="D29" s="79" t="s">
        <v>254</v>
      </c>
      <c r="E29" s="99"/>
      <c r="J29" s="106"/>
      <c r="K29" s="106"/>
      <c r="L29" s="106"/>
      <c r="M29" s="106"/>
      <c r="N29" s="106"/>
      <c r="O29" s="106"/>
      <c r="P29" s="106"/>
    </row>
    <row r="30">
      <c r="A30" s="77" t="s">
        <v>238</v>
      </c>
      <c r="B30" s="78" t="s">
        <v>30</v>
      </c>
      <c r="C30" s="78" t="s">
        <v>259</v>
      </c>
      <c r="D30" s="79" t="s">
        <v>260</v>
      </c>
      <c r="E30" s="99"/>
      <c r="J30" s="106"/>
      <c r="K30" s="106"/>
      <c r="L30" s="106"/>
      <c r="M30" s="106"/>
      <c r="N30" s="106"/>
      <c r="O30" s="106"/>
      <c r="P30" s="106"/>
    </row>
    <row r="31">
      <c r="A31" s="77" t="s">
        <v>238</v>
      </c>
      <c r="B31" s="78" t="s">
        <v>30</v>
      </c>
      <c r="C31" s="78" t="s">
        <v>266</v>
      </c>
      <c r="D31" s="79" t="s">
        <v>267</v>
      </c>
      <c r="E31" s="99"/>
      <c r="J31" s="106"/>
      <c r="K31" s="106"/>
      <c r="L31" s="106"/>
      <c r="M31" s="106"/>
      <c r="N31" s="106"/>
      <c r="O31" s="106"/>
      <c r="P31" s="106"/>
    </row>
    <row r="32">
      <c r="A32" s="77" t="s">
        <v>238</v>
      </c>
      <c r="B32" s="78" t="s">
        <v>89</v>
      </c>
      <c r="C32" s="78" t="s">
        <v>272</v>
      </c>
      <c r="D32" s="79" t="s">
        <v>273</v>
      </c>
      <c r="E32" s="99"/>
      <c r="J32" s="106"/>
      <c r="K32" s="106"/>
      <c r="L32" s="106"/>
      <c r="M32" s="106"/>
      <c r="N32" s="106"/>
      <c r="O32" s="106"/>
      <c r="P32" s="106"/>
    </row>
    <row r="33">
      <c r="A33" s="77" t="s">
        <v>238</v>
      </c>
      <c r="B33" s="78" t="s">
        <v>89</v>
      </c>
      <c r="C33" s="78" t="s">
        <v>278</v>
      </c>
      <c r="D33" s="79" t="s">
        <v>279</v>
      </c>
      <c r="E33" s="99"/>
      <c r="J33" s="106"/>
      <c r="K33" s="106"/>
      <c r="L33" s="106"/>
      <c r="M33" s="106"/>
      <c r="N33" s="106"/>
      <c r="O33" s="106"/>
      <c r="P33" s="106"/>
    </row>
    <row r="34">
      <c r="A34" s="77" t="s">
        <v>238</v>
      </c>
      <c r="B34" s="78" t="s">
        <v>134</v>
      </c>
      <c r="C34" s="78" t="s">
        <v>284</v>
      </c>
      <c r="D34" s="79" t="s">
        <v>518</v>
      </c>
      <c r="E34" s="99"/>
      <c r="J34" s="106"/>
      <c r="K34" s="106"/>
      <c r="L34" s="106"/>
      <c r="M34" s="106"/>
      <c r="N34" s="106"/>
      <c r="O34" s="106"/>
      <c r="P34" s="106"/>
    </row>
    <row r="35">
      <c r="A35" s="77" t="s">
        <v>238</v>
      </c>
      <c r="B35" s="78" t="s">
        <v>134</v>
      </c>
      <c r="C35" s="78" t="s">
        <v>289</v>
      </c>
      <c r="D35" s="79" t="s">
        <v>290</v>
      </c>
      <c r="E35" s="99"/>
      <c r="J35" s="106"/>
      <c r="K35" s="106"/>
      <c r="L35" s="106"/>
      <c r="M35" s="106"/>
      <c r="N35" s="106"/>
      <c r="O35" s="106"/>
      <c r="P35" s="106"/>
    </row>
    <row r="36">
      <c r="A36" s="77" t="s">
        <v>238</v>
      </c>
      <c r="B36" s="78" t="s">
        <v>134</v>
      </c>
      <c r="C36" s="78" t="s">
        <v>294</v>
      </c>
      <c r="D36" s="79" t="s">
        <v>295</v>
      </c>
      <c r="E36" s="99"/>
      <c r="J36" s="106"/>
      <c r="K36" s="106"/>
      <c r="L36" s="106"/>
      <c r="M36" s="106"/>
      <c r="N36" s="106"/>
      <c r="O36" s="106"/>
      <c r="P36" s="106"/>
    </row>
    <row r="37">
      <c r="A37" s="77" t="s">
        <v>238</v>
      </c>
      <c r="B37" s="78" t="s">
        <v>134</v>
      </c>
      <c r="C37" s="78" t="s">
        <v>298</v>
      </c>
      <c r="D37" s="79" t="s">
        <v>299</v>
      </c>
      <c r="E37" s="99"/>
      <c r="J37" s="106"/>
      <c r="K37" s="106"/>
      <c r="L37" s="106"/>
      <c r="M37" s="106"/>
      <c r="N37" s="106"/>
      <c r="O37" s="106"/>
      <c r="P37" s="106"/>
    </row>
    <row r="38">
      <c r="A38" s="107" t="s">
        <v>238</v>
      </c>
      <c r="B38" s="108" t="s">
        <v>134</v>
      </c>
      <c r="C38" s="108" t="s">
        <v>301</v>
      </c>
      <c r="D38" s="109" t="s">
        <v>302</v>
      </c>
      <c r="E38" s="110"/>
      <c r="J38" s="106"/>
      <c r="K38" s="106"/>
      <c r="L38" s="106"/>
      <c r="M38" s="106"/>
      <c r="N38" s="106"/>
      <c r="O38" s="106"/>
      <c r="P38" s="106"/>
    </row>
    <row r="39">
      <c r="A39" s="77" t="s">
        <v>307</v>
      </c>
      <c r="B39" s="78" t="s">
        <v>30</v>
      </c>
      <c r="C39" s="78" t="s">
        <v>308</v>
      </c>
      <c r="D39" s="79" t="s">
        <v>309</v>
      </c>
      <c r="E39" s="99"/>
      <c r="J39" s="106"/>
      <c r="K39" s="106"/>
      <c r="L39" s="106"/>
      <c r="M39" s="106"/>
      <c r="N39" s="106"/>
      <c r="O39" s="106"/>
      <c r="P39" s="106"/>
    </row>
    <row r="40">
      <c r="A40" s="77" t="s">
        <v>307</v>
      </c>
      <c r="B40" s="78" t="s">
        <v>30</v>
      </c>
      <c r="C40" s="78" t="s">
        <v>312</v>
      </c>
      <c r="D40" s="79" t="s">
        <v>519</v>
      </c>
      <c r="E40" s="99"/>
      <c r="J40" s="106"/>
      <c r="K40" s="106"/>
      <c r="L40" s="106"/>
      <c r="M40" s="106"/>
      <c r="N40" s="106"/>
      <c r="O40" s="106"/>
      <c r="P40" s="106"/>
    </row>
    <row r="41">
      <c r="A41" s="77" t="s">
        <v>307</v>
      </c>
      <c r="B41" s="78" t="s">
        <v>30</v>
      </c>
      <c r="C41" s="78" t="s">
        <v>321</v>
      </c>
      <c r="D41" s="79" t="s">
        <v>322</v>
      </c>
      <c r="E41" s="99"/>
      <c r="J41" s="106"/>
      <c r="K41" s="106"/>
      <c r="L41" s="106"/>
      <c r="M41" s="106"/>
      <c r="N41" s="106"/>
      <c r="O41" s="106"/>
      <c r="P41" s="106"/>
    </row>
    <row r="42">
      <c r="A42" s="77" t="s">
        <v>307</v>
      </c>
      <c r="B42" s="78" t="s">
        <v>30</v>
      </c>
      <c r="C42" s="78" t="s">
        <v>326</v>
      </c>
      <c r="D42" s="79" t="s">
        <v>520</v>
      </c>
      <c r="E42" s="99"/>
      <c r="J42" s="106"/>
      <c r="K42" s="106"/>
      <c r="L42" s="106"/>
      <c r="M42" s="106"/>
      <c r="N42" s="106"/>
      <c r="O42" s="106"/>
      <c r="P42" s="106"/>
    </row>
    <row r="43">
      <c r="A43" s="77" t="s">
        <v>307</v>
      </c>
      <c r="B43" s="78" t="s">
        <v>30</v>
      </c>
      <c r="C43" s="78" t="s">
        <v>332</v>
      </c>
      <c r="D43" s="20" t="s">
        <v>333</v>
      </c>
      <c r="E43" s="99"/>
      <c r="J43" s="106"/>
      <c r="K43" s="106"/>
      <c r="L43" s="106"/>
      <c r="M43" s="106"/>
      <c r="N43" s="106"/>
      <c r="O43" s="106"/>
      <c r="P43" s="106"/>
    </row>
    <row r="44">
      <c r="A44" s="77" t="s">
        <v>307</v>
      </c>
      <c r="B44" s="78" t="s">
        <v>89</v>
      </c>
      <c r="C44" s="78" t="s">
        <v>334</v>
      </c>
      <c r="D44" s="79" t="s">
        <v>335</v>
      </c>
      <c r="E44" s="99"/>
      <c r="J44" s="106"/>
      <c r="K44" s="106"/>
      <c r="L44" s="106"/>
      <c r="M44" s="106"/>
      <c r="N44" s="106"/>
      <c r="O44" s="106"/>
      <c r="P44" s="106"/>
    </row>
    <row r="45">
      <c r="A45" s="77" t="s">
        <v>307</v>
      </c>
      <c r="B45" s="78" t="s">
        <v>89</v>
      </c>
      <c r="C45" s="78" t="s">
        <v>336</v>
      </c>
      <c r="D45" s="79" t="s">
        <v>337</v>
      </c>
      <c r="E45" s="99"/>
      <c r="J45" s="106"/>
      <c r="K45" s="106"/>
      <c r="L45" s="106"/>
      <c r="M45" s="106"/>
      <c r="N45" s="106"/>
      <c r="O45" s="106"/>
      <c r="P45" s="106"/>
    </row>
    <row r="46">
      <c r="A46" s="77" t="s">
        <v>307</v>
      </c>
      <c r="B46" s="78" t="s">
        <v>89</v>
      </c>
      <c r="C46" s="78" t="s">
        <v>343</v>
      </c>
      <c r="D46" s="79" t="s">
        <v>344</v>
      </c>
      <c r="E46" s="99"/>
      <c r="J46" s="106"/>
      <c r="K46" s="106"/>
      <c r="L46" s="106"/>
      <c r="M46" s="106"/>
      <c r="N46" s="106"/>
      <c r="O46" s="106"/>
      <c r="P46" s="106"/>
    </row>
    <row r="47">
      <c r="A47" s="77" t="s">
        <v>307</v>
      </c>
      <c r="B47" s="78" t="s">
        <v>89</v>
      </c>
      <c r="C47" s="78" t="s">
        <v>346</v>
      </c>
      <c r="D47" s="79" t="s">
        <v>347</v>
      </c>
      <c r="E47" s="99"/>
      <c r="J47" s="106"/>
      <c r="K47" s="106"/>
      <c r="L47" s="106"/>
      <c r="M47" s="106"/>
      <c r="N47" s="106"/>
      <c r="O47" s="106"/>
      <c r="P47" s="106"/>
    </row>
    <row r="48">
      <c r="A48" s="77" t="s">
        <v>307</v>
      </c>
      <c r="B48" s="78" t="s">
        <v>89</v>
      </c>
      <c r="C48" s="78" t="s">
        <v>354</v>
      </c>
      <c r="D48" s="79" t="s">
        <v>355</v>
      </c>
      <c r="E48" s="99"/>
      <c r="J48" s="106"/>
      <c r="K48" s="106"/>
      <c r="L48" s="106"/>
      <c r="M48" s="106"/>
      <c r="N48" s="106"/>
      <c r="O48" s="106"/>
      <c r="P48" s="106"/>
    </row>
    <row r="49">
      <c r="A49" s="77" t="s">
        <v>307</v>
      </c>
      <c r="B49" s="78" t="s">
        <v>134</v>
      </c>
      <c r="C49" s="78" t="s">
        <v>363</v>
      </c>
      <c r="D49" s="79" t="s">
        <v>364</v>
      </c>
      <c r="E49" s="99"/>
      <c r="J49" s="106"/>
      <c r="K49" s="106"/>
      <c r="L49" s="106"/>
      <c r="M49" s="106"/>
      <c r="N49" s="106"/>
      <c r="O49" s="106"/>
      <c r="P49" s="106"/>
    </row>
    <row r="50">
      <c r="A50" s="77" t="s">
        <v>307</v>
      </c>
      <c r="B50" s="78" t="s">
        <v>134</v>
      </c>
      <c r="C50" s="78" t="s">
        <v>367</v>
      </c>
      <c r="D50" s="79" t="s">
        <v>368</v>
      </c>
      <c r="E50" s="99"/>
      <c r="J50" s="106"/>
      <c r="K50" s="106"/>
      <c r="L50" s="106"/>
      <c r="M50" s="106"/>
      <c r="N50" s="106"/>
      <c r="O50" s="106"/>
      <c r="P50" s="106"/>
    </row>
    <row r="51">
      <c r="A51" s="77" t="s">
        <v>307</v>
      </c>
      <c r="B51" s="78" t="s">
        <v>134</v>
      </c>
      <c r="C51" s="78" t="s">
        <v>376</v>
      </c>
      <c r="D51" s="79" t="s">
        <v>521</v>
      </c>
      <c r="E51" s="99"/>
      <c r="J51" s="106"/>
      <c r="K51" s="106"/>
      <c r="L51" s="106"/>
      <c r="M51" s="106"/>
      <c r="N51" s="106"/>
      <c r="O51" s="106"/>
      <c r="P51" s="106"/>
    </row>
    <row r="52">
      <c r="A52" s="77" t="s">
        <v>307</v>
      </c>
      <c r="B52" s="78" t="s">
        <v>134</v>
      </c>
      <c r="C52" s="78" t="s">
        <v>380</v>
      </c>
      <c r="D52" s="79" t="s">
        <v>381</v>
      </c>
      <c r="E52" s="99"/>
      <c r="J52" s="106"/>
      <c r="K52" s="106"/>
      <c r="L52" s="106"/>
      <c r="M52" s="106"/>
      <c r="N52" s="106"/>
      <c r="O52" s="106"/>
      <c r="P52" s="106"/>
    </row>
    <row r="53">
      <c r="A53" s="77" t="s">
        <v>307</v>
      </c>
      <c r="B53" s="78" t="s">
        <v>134</v>
      </c>
      <c r="C53" s="78" t="s">
        <v>384</v>
      </c>
      <c r="D53" s="79" t="s">
        <v>385</v>
      </c>
      <c r="E53" s="99"/>
      <c r="J53" s="106"/>
      <c r="K53" s="106"/>
      <c r="L53" s="106"/>
      <c r="M53" s="106"/>
      <c r="N53" s="106"/>
      <c r="O53" s="106"/>
      <c r="P53" s="106"/>
    </row>
    <row r="54">
      <c r="A54" s="107" t="s">
        <v>307</v>
      </c>
      <c r="B54" s="108" t="s">
        <v>134</v>
      </c>
      <c r="C54" s="108" t="s">
        <v>388</v>
      </c>
      <c r="D54" s="109" t="s">
        <v>389</v>
      </c>
      <c r="E54" s="110"/>
      <c r="J54" s="106"/>
      <c r="K54" s="106"/>
      <c r="L54" s="106"/>
      <c r="M54" s="106"/>
      <c r="N54" s="106"/>
      <c r="O54" s="106"/>
      <c r="P54" s="106"/>
    </row>
    <row r="55">
      <c r="A55" s="77" t="s">
        <v>393</v>
      </c>
      <c r="B55" s="78" t="s">
        <v>30</v>
      </c>
      <c r="C55" s="78" t="s">
        <v>394</v>
      </c>
      <c r="D55" s="79" t="s">
        <v>522</v>
      </c>
      <c r="E55" s="99"/>
      <c r="J55" s="106"/>
      <c r="K55" s="106"/>
      <c r="L55" s="106"/>
      <c r="M55" s="106"/>
      <c r="N55" s="106"/>
      <c r="O55" s="106"/>
      <c r="P55" s="106"/>
    </row>
    <row r="56">
      <c r="A56" s="77" t="s">
        <v>393</v>
      </c>
      <c r="B56" s="78" t="s">
        <v>30</v>
      </c>
      <c r="C56" s="78" t="s">
        <v>402</v>
      </c>
      <c r="D56" s="79" t="s">
        <v>403</v>
      </c>
      <c r="E56" s="99"/>
      <c r="J56" s="106"/>
      <c r="K56" s="106"/>
      <c r="L56" s="106"/>
      <c r="M56" s="106"/>
      <c r="N56" s="106"/>
      <c r="O56" s="106"/>
      <c r="P56" s="106"/>
    </row>
    <row r="57">
      <c r="A57" s="77" t="s">
        <v>393</v>
      </c>
      <c r="B57" s="78" t="s">
        <v>30</v>
      </c>
      <c r="C57" s="78" t="s">
        <v>410</v>
      </c>
      <c r="D57" s="79" t="s">
        <v>411</v>
      </c>
      <c r="E57" s="99"/>
      <c r="J57" s="106"/>
      <c r="K57" s="106"/>
      <c r="L57" s="106"/>
      <c r="M57" s="106"/>
      <c r="N57" s="106"/>
      <c r="O57" s="106"/>
      <c r="P57" s="106"/>
    </row>
    <row r="58">
      <c r="A58" s="77" t="s">
        <v>393</v>
      </c>
      <c r="B58" s="78" t="s">
        <v>30</v>
      </c>
      <c r="C58" s="78" t="s">
        <v>414</v>
      </c>
      <c r="D58" s="79" t="s">
        <v>415</v>
      </c>
      <c r="E58" s="99"/>
      <c r="J58" s="106"/>
      <c r="K58" s="106"/>
      <c r="L58" s="106"/>
      <c r="M58" s="106"/>
      <c r="N58" s="106"/>
      <c r="O58" s="106"/>
      <c r="P58" s="106"/>
    </row>
    <row r="59">
      <c r="A59" s="77" t="s">
        <v>393</v>
      </c>
      <c r="B59" s="78" t="s">
        <v>30</v>
      </c>
      <c r="C59" s="78" t="s">
        <v>420</v>
      </c>
      <c r="D59" s="79" t="s">
        <v>421</v>
      </c>
      <c r="E59" s="99"/>
      <c r="J59" s="106"/>
      <c r="K59" s="106"/>
      <c r="L59" s="106"/>
      <c r="M59" s="106"/>
      <c r="N59" s="106"/>
      <c r="O59" s="106"/>
      <c r="P59" s="106"/>
    </row>
    <row r="60">
      <c r="A60" s="77" t="s">
        <v>393</v>
      </c>
      <c r="B60" s="78" t="s">
        <v>30</v>
      </c>
      <c r="C60" s="78" t="s">
        <v>424</v>
      </c>
      <c r="D60" s="79" t="s">
        <v>425</v>
      </c>
      <c r="E60" s="99"/>
      <c r="J60" s="106"/>
      <c r="K60" s="106"/>
      <c r="L60" s="106"/>
      <c r="M60" s="106"/>
      <c r="N60" s="106"/>
      <c r="O60" s="106"/>
      <c r="P60" s="106"/>
    </row>
    <row r="61">
      <c r="A61" s="77" t="s">
        <v>393</v>
      </c>
      <c r="B61" s="78" t="s">
        <v>89</v>
      </c>
      <c r="C61" s="78" t="s">
        <v>429</v>
      </c>
      <c r="D61" s="79" t="s">
        <v>430</v>
      </c>
      <c r="E61" s="99"/>
      <c r="J61" s="106"/>
      <c r="K61" s="106"/>
      <c r="L61" s="106"/>
      <c r="M61" s="106"/>
      <c r="N61" s="106"/>
      <c r="O61" s="106"/>
      <c r="P61" s="106"/>
    </row>
    <row r="62">
      <c r="A62" s="77" t="s">
        <v>393</v>
      </c>
      <c r="B62" s="78" t="s">
        <v>89</v>
      </c>
      <c r="C62" s="78" t="s">
        <v>433</v>
      </c>
      <c r="D62" s="79" t="s">
        <v>434</v>
      </c>
      <c r="E62" s="99"/>
      <c r="J62" s="106"/>
      <c r="K62" s="106"/>
      <c r="L62" s="106"/>
      <c r="M62" s="106"/>
      <c r="N62" s="106"/>
      <c r="O62" s="106"/>
      <c r="P62" s="106"/>
    </row>
    <row r="63">
      <c r="A63" s="77" t="s">
        <v>393</v>
      </c>
      <c r="B63" s="78" t="s">
        <v>89</v>
      </c>
      <c r="C63" s="78" t="s">
        <v>442</v>
      </c>
      <c r="D63" s="79" t="s">
        <v>443</v>
      </c>
      <c r="E63" s="99"/>
      <c r="J63" s="106"/>
      <c r="K63" s="106"/>
      <c r="L63" s="106"/>
      <c r="M63" s="106"/>
      <c r="N63" s="106"/>
      <c r="O63" s="106"/>
      <c r="P63" s="106"/>
    </row>
    <row r="64">
      <c r="A64" s="77" t="s">
        <v>393</v>
      </c>
      <c r="B64" s="78" t="s">
        <v>89</v>
      </c>
      <c r="C64" s="78" t="s">
        <v>448</v>
      </c>
      <c r="D64" s="79" t="s">
        <v>449</v>
      </c>
      <c r="E64" s="99"/>
      <c r="J64" s="106"/>
      <c r="K64" s="106"/>
      <c r="L64" s="106"/>
      <c r="M64" s="106"/>
      <c r="N64" s="106"/>
      <c r="O64" s="106"/>
      <c r="P64" s="106"/>
    </row>
    <row r="65">
      <c r="A65" s="77" t="s">
        <v>393</v>
      </c>
      <c r="B65" s="78" t="s">
        <v>89</v>
      </c>
      <c r="C65" s="78" t="s">
        <v>451</v>
      </c>
      <c r="D65" s="79" t="s">
        <v>523</v>
      </c>
      <c r="E65" s="99"/>
      <c r="J65" s="106"/>
      <c r="K65" s="106"/>
      <c r="L65" s="106"/>
      <c r="M65" s="106"/>
      <c r="N65" s="106"/>
      <c r="O65" s="106"/>
      <c r="P65" s="106"/>
    </row>
    <row r="66">
      <c r="A66" s="77" t="s">
        <v>393</v>
      </c>
      <c r="B66" s="78" t="s">
        <v>134</v>
      </c>
      <c r="C66" s="78" t="s">
        <v>456</v>
      </c>
      <c r="D66" s="79" t="s">
        <v>524</v>
      </c>
      <c r="E66" s="99"/>
      <c r="J66" s="106"/>
      <c r="K66" s="106"/>
      <c r="L66" s="106"/>
      <c r="M66" s="106"/>
      <c r="N66" s="106"/>
      <c r="O66" s="106"/>
      <c r="P66" s="106"/>
    </row>
    <row r="67">
      <c r="A67" s="77" t="s">
        <v>393</v>
      </c>
      <c r="B67" s="78" t="s">
        <v>134</v>
      </c>
      <c r="C67" s="78" t="s">
        <v>460</v>
      </c>
      <c r="D67" s="79" t="s">
        <v>461</v>
      </c>
      <c r="E67" s="99"/>
      <c r="J67" s="106"/>
      <c r="K67" s="106"/>
      <c r="L67" s="106"/>
      <c r="M67" s="106"/>
      <c r="N67" s="106"/>
      <c r="O67" s="106"/>
      <c r="P67" s="106"/>
    </row>
    <row r="68">
      <c r="A68" s="77" t="s">
        <v>393</v>
      </c>
      <c r="B68" s="78" t="s">
        <v>462</v>
      </c>
      <c r="C68" s="78" t="s">
        <v>463</v>
      </c>
      <c r="D68" s="111" t="s">
        <v>464</v>
      </c>
      <c r="E68" s="99"/>
      <c r="J68" s="106"/>
      <c r="K68" s="106"/>
      <c r="L68" s="106"/>
      <c r="M68" s="106"/>
      <c r="N68" s="106"/>
      <c r="O68" s="106"/>
      <c r="P68" s="106"/>
    </row>
    <row r="69">
      <c r="A69" s="77" t="s">
        <v>393</v>
      </c>
      <c r="B69" s="78" t="s">
        <v>462</v>
      </c>
      <c r="C69" s="78" t="s">
        <v>468</v>
      </c>
      <c r="D69" s="112" t="s">
        <v>469</v>
      </c>
      <c r="E69" s="99"/>
      <c r="J69" s="106"/>
      <c r="K69" s="106"/>
      <c r="L69" s="106"/>
      <c r="M69" s="106"/>
      <c r="N69" s="106"/>
      <c r="O69" s="106"/>
      <c r="P69" s="106"/>
    </row>
    <row r="70">
      <c r="A70" s="77" t="s">
        <v>393</v>
      </c>
      <c r="B70" s="78" t="s">
        <v>462</v>
      </c>
      <c r="C70" s="78" t="s">
        <v>470</v>
      </c>
      <c r="D70" s="79" t="s">
        <v>471</v>
      </c>
      <c r="E70" s="99"/>
      <c r="J70" s="106"/>
      <c r="K70" s="106"/>
      <c r="L70" s="106"/>
      <c r="M70" s="106"/>
      <c r="N70" s="106"/>
      <c r="O70" s="106"/>
      <c r="P70" s="106"/>
    </row>
    <row r="71">
      <c r="A71" s="77" t="s">
        <v>393</v>
      </c>
      <c r="B71" s="78" t="s">
        <v>462</v>
      </c>
      <c r="C71" s="78" t="s">
        <v>472</v>
      </c>
      <c r="D71" s="111" t="s">
        <v>525</v>
      </c>
      <c r="E71" s="99"/>
      <c r="J71" s="106"/>
      <c r="K71" s="106"/>
      <c r="L71" s="106"/>
      <c r="M71" s="106"/>
      <c r="N71" s="106"/>
      <c r="O71" s="106"/>
      <c r="P71" s="106"/>
    </row>
    <row r="72">
      <c r="A72" s="77" t="s">
        <v>393</v>
      </c>
      <c r="B72" s="78" t="s">
        <v>462</v>
      </c>
      <c r="C72" s="78" t="s">
        <v>475</v>
      </c>
      <c r="D72" s="79" t="s">
        <v>476</v>
      </c>
      <c r="E72" s="99"/>
      <c r="J72" s="106"/>
      <c r="K72" s="106"/>
      <c r="L72" s="106"/>
      <c r="M72" s="106"/>
      <c r="N72" s="106"/>
      <c r="O72" s="106"/>
      <c r="P72" s="106"/>
    </row>
    <row r="73">
      <c r="A73" s="77" t="s">
        <v>393</v>
      </c>
      <c r="B73" s="78" t="s">
        <v>462</v>
      </c>
      <c r="C73" s="78" t="s">
        <v>478</v>
      </c>
      <c r="D73" s="79" t="s">
        <v>479</v>
      </c>
      <c r="E73" s="99"/>
      <c r="J73" s="106"/>
      <c r="K73" s="106"/>
      <c r="L73" s="106"/>
      <c r="M73" s="106"/>
      <c r="N73" s="106"/>
      <c r="O73" s="106"/>
      <c r="P73" s="106"/>
    </row>
    <row r="74">
      <c r="A74" s="77" t="s">
        <v>393</v>
      </c>
      <c r="B74" s="78" t="s">
        <v>481</v>
      </c>
      <c r="C74" s="113" t="s">
        <v>482</v>
      </c>
      <c r="D74" s="20" t="s">
        <v>483</v>
      </c>
      <c r="E74" s="99"/>
      <c r="J74" s="106"/>
      <c r="K74" s="106"/>
      <c r="L74" s="106"/>
      <c r="M74" s="106"/>
      <c r="N74" s="106"/>
      <c r="O74" s="106"/>
      <c r="P74" s="106"/>
    </row>
    <row r="75">
      <c r="A75" s="77" t="s">
        <v>393</v>
      </c>
      <c r="B75" s="78" t="s">
        <v>481</v>
      </c>
      <c r="C75" s="78" t="s">
        <v>485</v>
      </c>
      <c r="D75" s="20" t="s">
        <v>486</v>
      </c>
      <c r="E75" s="99"/>
      <c r="J75" s="106"/>
      <c r="K75" s="106"/>
      <c r="L75" s="106"/>
      <c r="M75" s="106"/>
      <c r="N75" s="106"/>
      <c r="O75" s="106"/>
      <c r="P75" s="106"/>
    </row>
    <row r="76">
      <c r="A76" s="77" t="s">
        <v>393</v>
      </c>
      <c r="B76" s="78" t="s">
        <v>481</v>
      </c>
      <c r="C76" s="78" t="s">
        <v>487</v>
      </c>
      <c r="D76" s="20" t="s">
        <v>488</v>
      </c>
      <c r="E76" s="99"/>
      <c r="J76" s="106"/>
      <c r="K76" s="106"/>
      <c r="L76" s="106"/>
      <c r="M76" s="106"/>
      <c r="N76" s="106"/>
      <c r="O76" s="106"/>
      <c r="P76" s="106"/>
    </row>
    <row r="77">
      <c r="A77" s="77" t="s">
        <v>393</v>
      </c>
      <c r="B77" s="78" t="s">
        <v>481</v>
      </c>
      <c r="C77" s="78" t="s">
        <v>489</v>
      </c>
      <c r="D77" s="20" t="s">
        <v>490</v>
      </c>
      <c r="E77" s="99"/>
      <c r="J77" s="106"/>
      <c r="K77" s="106"/>
      <c r="L77" s="106"/>
      <c r="M77" s="106"/>
      <c r="N77" s="106"/>
      <c r="O77" s="106"/>
      <c r="P77" s="106"/>
    </row>
    <row r="78">
      <c r="A78" s="107" t="s">
        <v>393</v>
      </c>
      <c r="B78" s="108" t="s">
        <v>481</v>
      </c>
      <c r="C78" s="108" t="s">
        <v>491</v>
      </c>
      <c r="D78" s="43" t="s">
        <v>492</v>
      </c>
      <c r="E78" s="80"/>
      <c r="J78" s="106"/>
      <c r="K78" s="106"/>
      <c r="L78" s="106"/>
      <c r="M78" s="106"/>
      <c r="N78" s="106"/>
      <c r="O78" s="106"/>
      <c r="P78" s="106"/>
    </row>
    <row r="79">
      <c r="A79" s="114"/>
      <c r="E79" s="115"/>
      <c r="J79" s="106"/>
      <c r="K79" s="106"/>
      <c r="L79" s="106"/>
      <c r="M79" s="106"/>
      <c r="N79" s="106"/>
      <c r="O79" s="106"/>
      <c r="P79" s="106"/>
    </row>
    <row r="80">
      <c r="A80" s="114"/>
      <c r="J80" s="106"/>
      <c r="K80" s="106"/>
      <c r="L80" s="106"/>
      <c r="M80" s="106"/>
      <c r="N80" s="106"/>
      <c r="O80" s="106"/>
      <c r="P80" s="106"/>
    </row>
    <row r="81">
      <c r="A81" s="114"/>
      <c r="J81" s="106"/>
      <c r="K81" s="106"/>
      <c r="L81" s="106"/>
      <c r="M81" s="106"/>
      <c r="N81" s="106"/>
      <c r="O81" s="106"/>
      <c r="P81" s="106"/>
    </row>
    <row r="82">
      <c r="A82" s="114"/>
      <c r="J82" s="106"/>
      <c r="K82" s="106"/>
      <c r="L82" s="106"/>
      <c r="M82" s="106"/>
      <c r="N82" s="106"/>
      <c r="O82" s="106"/>
      <c r="P82" s="106"/>
    </row>
    <row r="83">
      <c r="A83" s="114"/>
      <c r="J83" s="106"/>
      <c r="K83" s="106"/>
      <c r="L83" s="106"/>
      <c r="M83" s="106"/>
      <c r="N83" s="106"/>
      <c r="O83" s="106"/>
      <c r="P83" s="106"/>
    </row>
    <row r="84">
      <c r="A84" s="114"/>
      <c r="J84" s="106"/>
      <c r="K84" s="106"/>
      <c r="L84" s="106"/>
      <c r="M84" s="106"/>
      <c r="N84" s="106"/>
      <c r="O84" s="106"/>
      <c r="P84" s="106"/>
    </row>
    <row r="85">
      <c r="A85" s="114"/>
      <c r="J85" s="106"/>
      <c r="K85" s="106"/>
      <c r="L85" s="106"/>
      <c r="M85" s="106"/>
      <c r="N85" s="106"/>
      <c r="O85" s="106"/>
      <c r="P85" s="106"/>
    </row>
    <row r="86">
      <c r="A86" s="114"/>
      <c r="J86" s="106"/>
      <c r="K86" s="106"/>
      <c r="L86" s="106"/>
      <c r="M86" s="106"/>
      <c r="N86" s="106"/>
      <c r="O86" s="106"/>
      <c r="P86" s="106"/>
    </row>
    <row r="87">
      <c r="A87" s="114"/>
      <c r="J87" s="106"/>
      <c r="K87" s="106"/>
      <c r="L87" s="106"/>
      <c r="M87" s="106"/>
      <c r="N87" s="106"/>
      <c r="O87" s="106"/>
      <c r="P87" s="106"/>
    </row>
    <row r="88">
      <c r="A88" s="114"/>
      <c r="J88" s="106"/>
      <c r="K88" s="106"/>
      <c r="L88" s="106"/>
      <c r="M88" s="106"/>
      <c r="N88" s="106"/>
      <c r="O88" s="106"/>
      <c r="P88" s="106"/>
    </row>
    <row r="89">
      <c r="A89" s="114"/>
      <c r="J89" s="106"/>
      <c r="K89" s="106"/>
      <c r="L89" s="106"/>
      <c r="M89" s="106"/>
      <c r="N89" s="106"/>
      <c r="O89" s="106"/>
      <c r="P89" s="106"/>
    </row>
    <row r="90">
      <c r="A90" s="114"/>
      <c r="J90" s="106"/>
      <c r="K90" s="106"/>
      <c r="L90" s="106"/>
      <c r="M90" s="106"/>
      <c r="N90" s="106"/>
      <c r="O90" s="106"/>
      <c r="P90" s="106"/>
    </row>
    <row r="91">
      <c r="A91" s="114"/>
      <c r="J91" s="106"/>
      <c r="K91" s="106"/>
      <c r="L91" s="106"/>
      <c r="M91" s="106"/>
      <c r="N91" s="106"/>
      <c r="O91" s="106"/>
      <c r="P91" s="106"/>
    </row>
    <row r="92">
      <c r="A92" s="114"/>
      <c r="J92" s="106"/>
      <c r="K92" s="106"/>
      <c r="L92" s="106"/>
      <c r="M92" s="106"/>
      <c r="N92" s="106"/>
      <c r="O92" s="106"/>
      <c r="P92" s="106"/>
    </row>
    <row r="93">
      <c r="A93" s="114"/>
      <c r="J93" s="106"/>
      <c r="K93" s="106"/>
      <c r="L93" s="106"/>
      <c r="M93" s="106"/>
      <c r="N93" s="106"/>
      <c r="O93" s="106"/>
      <c r="P93" s="106"/>
    </row>
    <row r="94">
      <c r="A94" s="114"/>
      <c r="J94" s="106"/>
      <c r="K94" s="106"/>
      <c r="L94" s="106"/>
      <c r="M94" s="106"/>
      <c r="N94" s="106"/>
      <c r="O94" s="106"/>
      <c r="P94" s="106"/>
    </row>
    <row r="95">
      <c r="A95" s="114"/>
      <c r="J95" s="106"/>
      <c r="K95" s="106"/>
      <c r="L95" s="106"/>
      <c r="M95" s="106"/>
      <c r="N95" s="106"/>
      <c r="O95" s="106"/>
      <c r="P95" s="106"/>
    </row>
    <row r="96">
      <c r="A96" s="114"/>
      <c r="J96" s="106"/>
      <c r="K96" s="106"/>
      <c r="L96" s="106"/>
      <c r="M96" s="106"/>
      <c r="N96" s="106"/>
      <c r="O96" s="106"/>
      <c r="P96" s="106"/>
    </row>
    <row r="97">
      <c r="A97" s="114"/>
      <c r="J97" s="106"/>
      <c r="K97" s="106"/>
      <c r="L97" s="106"/>
      <c r="M97" s="106"/>
      <c r="N97" s="106"/>
      <c r="O97" s="106"/>
      <c r="P97" s="106"/>
    </row>
    <row r="98">
      <c r="A98" s="114"/>
      <c r="J98" s="106"/>
      <c r="K98" s="106"/>
      <c r="L98" s="106"/>
      <c r="M98" s="106"/>
      <c r="N98" s="106"/>
      <c r="O98" s="106"/>
      <c r="P98" s="106"/>
    </row>
    <row r="99">
      <c r="A99" s="114"/>
      <c r="J99" s="106"/>
      <c r="K99" s="106"/>
      <c r="L99" s="106"/>
      <c r="M99" s="106"/>
      <c r="N99" s="106"/>
      <c r="O99" s="106"/>
      <c r="P99" s="106"/>
    </row>
    <row r="100">
      <c r="A100" s="114"/>
      <c r="J100" s="106"/>
      <c r="K100" s="106"/>
      <c r="L100" s="106"/>
      <c r="M100" s="106"/>
      <c r="N100" s="106"/>
      <c r="O100" s="106"/>
      <c r="P100" s="106"/>
    </row>
  </sheetData>
  <autoFilter ref="$A$1:$E$78"/>
  <mergeCells count="2">
    <mergeCell ref="G1:H1"/>
    <mergeCell ref="J1:P1"/>
  </mergeCells>
  <conditionalFormatting sqref="A2:E78">
    <cfRule type="expression" dxfId="0" priority="1">
      <formula>$E2="Completed"</formula>
    </cfRule>
  </conditionalFormatting>
  <conditionalFormatting sqref="A2:E78">
    <cfRule type="expression" dxfId="1" priority="2">
      <formula>$E2="In progress"</formula>
    </cfRule>
  </conditionalFormatting>
  <conditionalFormatting sqref="A2:E78">
    <cfRule type="expression" dxfId="2" priority="3">
      <formula>$E2="Not yet started"</formula>
    </cfRule>
  </conditionalFormatting>
  <conditionalFormatting sqref="A2:E78">
    <cfRule type="expression" dxfId="3" priority="4">
      <formula>$E2="Decided not to persue"</formula>
    </cfRule>
  </conditionalFormatting>
  <dataValidations>
    <dataValidation type="list" allowBlank="1" showErrorMessage="1" sqref="E2:E78">
      <formula1>"Completed,In progress,Not yet started,Decided not to persue"</formula1>
    </dataValidation>
    <dataValidation type="list" allowBlank="1" showErrorMessage="1" sqref="A2:A78">
      <formula1>"Core Theme 1,Core Theme 2,Core Theme 3,Core Theme 4,Core Theme 5"</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18.75"/>
    <col customWidth="1" min="2" max="2" width="51.38"/>
    <col customWidth="1" min="3" max="4" width="15.13"/>
    <col customWidth="1" min="6" max="49" width="6.5"/>
  </cols>
  <sheetData>
    <row r="1">
      <c r="A1" s="116" t="s">
        <v>5</v>
      </c>
      <c r="B1" s="117" t="s">
        <v>526</v>
      </c>
      <c r="C1" s="118" t="s">
        <v>527</v>
      </c>
      <c r="D1" s="119" t="s">
        <v>528</v>
      </c>
      <c r="E1" s="73" t="s">
        <v>529</v>
      </c>
      <c r="F1" s="120">
        <v>2024.0</v>
      </c>
      <c r="G1" s="76"/>
      <c r="H1" s="76"/>
      <c r="I1" s="75"/>
      <c r="J1" s="120">
        <v>2025.0</v>
      </c>
      <c r="K1" s="76"/>
      <c r="L1" s="76"/>
      <c r="M1" s="75"/>
      <c r="N1" s="120">
        <v>2026.0</v>
      </c>
      <c r="O1" s="76"/>
      <c r="P1" s="76"/>
      <c r="Q1" s="75"/>
      <c r="R1" s="120">
        <v>2027.0</v>
      </c>
      <c r="S1" s="76"/>
      <c r="T1" s="76"/>
      <c r="U1" s="75"/>
      <c r="V1" s="120">
        <v>2028.0</v>
      </c>
      <c r="W1" s="76"/>
      <c r="X1" s="76"/>
      <c r="Y1" s="75"/>
      <c r="Z1" s="120">
        <v>2029.0</v>
      </c>
      <c r="AA1" s="76"/>
      <c r="AB1" s="76"/>
      <c r="AC1" s="75"/>
      <c r="AD1" s="120">
        <v>2030.0</v>
      </c>
      <c r="AE1" s="76"/>
      <c r="AF1" s="76"/>
      <c r="AG1" s="75"/>
      <c r="AH1" s="120">
        <v>2031.0</v>
      </c>
      <c r="AI1" s="76"/>
      <c r="AJ1" s="76"/>
      <c r="AK1" s="75"/>
      <c r="AL1" s="120">
        <v>2032.0</v>
      </c>
      <c r="AM1" s="76"/>
      <c r="AN1" s="76"/>
      <c r="AO1" s="75"/>
      <c r="AP1" s="120">
        <v>2033.0</v>
      </c>
      <c r="AQ1" s="76"/>
      <c r="AR1" s="76"/>
      <c r="AS1" s="75"/>
      <c r="AT1" s="120">
        <v>2034.0</v>
      </c>
      <c r="AU1" s="76"/>
      <c r="AV1" s="76"/>
      <c r="AW1" s="75"/>
    </row>
    <row r="2">
      <c r="A2" s="121"/>
      <c r="B2" s="122"/>
      <c r="C2" s="123"/>
      <c r="D2" s="124"/>
      <c r="E2" s="125"/>
      <c r="F2" s="126" t="s">
        <v>530</v>
      </c>
      <c r="G2" s="127" t="s">
        <v>531</v>
      </c>
      <c r="H2" s="127" t="s">
        <v>532</v>
      </c>
      <c r="I2" s="128" t="s">
        <v>533</v>
      </c>
      <c r="J2" s="126" t="s">
        <v>530</v>
      </c>
      <c r="K2" s="127" t="s">
        <v>531</v>
      </c>
      <c r="L2" s="127" t="s">
        <v>532</v>
      </c>
      <c r="M2" s="128" t="s">
        <v>533</v>
      </c>
      <c r="N2" s="126" t="s">
        <v>530</v>
      </c>
      <c r="O2" s="127" t="s">
        <v>531</v>
      </c>
      <c r="P2" s="127" t="s">
        <v>532</v>
      </c>
      <c r="Q2" s="128" t="s">
        <v>533</v>
      </c>
      <c r="R2" s="126" t="s">
        <v>530</v>
      </c>
      <c r="S2" s="127" t="s">
        <v>531</v>
      </c>
      <c r="T2" s="127" t="s">
        <v>532</v>
      </c>
      <c r="U2" s="128" t="s">
        <v>533</v>
      </c>
      <c r="V2" s="126" t="s">
        <v>530</v>
      </c>
      <c r="W2" s="127" t="s">
        <v>531</v>
      </c>
      <c r="X2" s="127" t="s">
        <v>532</v>
      </c>
      <c r="Y2" s="128" t="s">
        <v>533</v>
      </c>
      <c r="Z2" s="126" t="s">
        <v>530</v>
      </c>
      <c r="AA2" s="127" t="s">
        <v>531</v>
      </c>
      <c r="AB2" s="127" t="s">
        <v>532</v>
      </c>
      <c r="AC2" s="128" t="s">
        <v>533</v>
      </c>
      <c r="AD2" s="126" t="s">
        <v>530</v>
      </c>
      <c r="AE2" s="127" t="s">
        <v>531</v>
      </c>
      <c r="AF2" s="127" t="s">
        <v>532</v>
      </c>
      <c r="AG2" s="128" t="s">
        <v>533</v>
      </c>
      <c r="AH2" s="126" t="s">
        <v>530</v>
      </c>
      <c r="AI2" s="127" t="s">
        <v>531</v>
      </c>
      <c r="AJ2" s="127" t="s">
        <v>532</v>
      </c>
      <c r="AK2" s="128" t="s">
        <v>533</v>
      </c>
      <c r="AL2" s="126" t="s">
        <v>530</v>
      </c>
      <c r="AM2" s="127" t="s">
        <v>531</v>
      </c>
      <c r="AN2" s="127" t="s">
        <v>532</v>
      </c>
      <c r="AO2" s="128" t="s">
        <v>533</v>
      </c>
      <c r="AP2" s="126" t="s">
        <v>530</v>
      </c>
      <c r="AQ2" s="127" t="s">
        <v>531</v>
      </c>
      <c r="AR2" s="127" t="s">
        <v>532</v>
      </c>
      <c r="AS2" s="128" t="s">
        <v>533</v>
      </c>
      <c r="AT2" s="126" t="s">
        <v>530</v>
      </c>
      <c r="AU2" s="127" t="s">
        <v>531</v>
      </c>
      <c r="AV2" s="127" t="s">
        <v>532</v>
      </c>
      <c r="AW2" s="128" t="s">
        <v>533</v>
      </c>
    </row>
    <row r="3">
      <c r="A3" s="16" t="s">
        <v>29</v>
      </c>
      <c r="B3" s="129" t="s">
        <v>534</v>
      </c>
      <c r="C3" s="130"/>
      <c r="D3" s="131"/>
      <c r="E3" s="132" t="s">
        <v>535</v>
      </c>
      <c r="F3" s="133"/>
      <c r="G3" s="133"/>
      <c r="H3" s="133"/>
      <c r="I3" s="134"/>
      <c r="J3" s="133"/>
      <c r="K3" s="133"/>
      <c r="L3" s="133"/>
      <c r="M3" s="134"/>
      <c r="N3" s="133"/>
      <c r="O3" s="133"/>
      <c r="P3" s="133"/>
      <c r="Q3" s="134"/>
      <c r="R3" s="133"/>
      <c r="S3" s="133"/>
      <c r="T3" s="133"/>
      <c r="U3" s="134"/>
      <c r="V3" s="133"/>
      <c r="W3" s="133"/>
      <c r="X3" s="133"/>
      <c r="Y3" s="134"/>
      <c r="Z3" s="133"/>
      <c r="AA3" s="133"/>
      <c r="AB3" s="133"/>
      <c r="AC3" s="134"/>
      <c r="AD3" s="133"/>
      <c r="AE3" s="133"/>
      <c r="AF3" s="133"/>
      <c r="AG3" s="134"/>
      <c r="AH3" s="133"/>
      <c r="AI3" s="133"/>
      <c r="AJ3" s="133"/>
      <c r="AK3" s="134"/>
      <c r="AL3" s="133"/>
      <c r="AM3" s="133"/>
      <c r="AN3" s="133"/>
      <c r="AO3" s="134"/>
      <c r="AP3" s="133"/>
      <c r="AQ3" s="133"/>
      <c r="AR3" s="133"/>
      <c r="AS3" s="134"/>
      <c r="AT3" s="133"/>
      <c r="AU3" s="133"/>
      <c r="AV3" s="133"/>
      <c r="AW3" s="134"/>
    </row>
    <row r="4">
      <c r="A4" s="16" t="s">
        <v>29</v>
      </c>
      <c r="B4" s="129" t="s">
        <v>536</v>
      </c>
      <c r="C4" s="130"/>
      <c r="D4" s="131"/>
      <c r="E4" s="132" t="s">
        <v>537</v>
      </c>
      <c r="F4" s="133"/>
      <c r="G4" s="133"/>
      <c r="H4" s="133"/>
      <c r="I4" s="134"/>
      <c r="J4" s="133"/>
      <c r="K4" s="133"/>
      <c r="L4" s="133"/>
      <c r="M4" s="134"/>
      <c r="N4" s="133"/>
      <c r="O4" s="133"/>
      <c r="P4" s="133"/>
      <c r="Q4" s="134"/>
      <c r="R4" s="133"/>
      <c r="S4" s="133"/>
      <c r="T4" s="133"/>
      <c r="U4" s="134"/>
      <c r="V4" s="133"/>
      <c r="W4" s="133"/>
      <c r="X4" s="133"/>
      <c r="Y4" s="134"/>
      <c r="Z4" s="133"/>
      <c r="AA4" s="133"/>
      <c r="AB4" s="133"/>
      <c r="AC4" s="134"/>
      <c r="AD4" s="133"/>
      <c r="AE4" s="133"/>
      <c r="AF4" s="133"/>
      <c r="AG4" s="134"/>
      <c r="AH4" s="133"/>
      <c r="AI4" s="133"/>
      <c r="AJ4" s="133"/>
      <c r="AK4" s="134"/>
      <c r="AL4" s="133"/>
      <c r="AM4" s="133"/>
      <c r="AN4" s="133"/>
      <c r="AO4" s="134"/>
      <c r="AP4" s="133"/>
      <c r="AQ4" s="133"/>
      <c r="AR4" s="133"/>
      <c r="AS4" s="134"/>
      <c r="AT4" s="133"/>
      <c r="AU4" s="133"/>
      <c r="AV4" s="133"/>
      <c r="AW4" s="134"/>
    </row>
    <row r="5">
      <c r="A5" s="16" t="s">
        <v>29</v>
      </c>
      <c r="B5" s="129" t="s">
        <v>538</v>
      </c>
      <c r="C5" s="130"/>
      <c r="D5" s="131"/>
      <c r="E5" s="135" t="s">
        <v>539</v>
      </c>
      <c r="F5" s="133"/>
      <c r="G5" s="133"/>
      <c r="H5" s="133"/>
      <c r="I5" s="134"/>
      <c r="J5" s="133"/>
      <c r="K5" s="133"/>
      <c r="L5" s="133"/>
      <c r="M5" s="134"/>
      <c r="N5" s="133"/>
      <c r="O5" s="133"/>
      <c r="P5" s="133"/>
      <c r="Q5" s="134"/>
      <c r="R5" s="133"/>
      <c r="S5" s="133"/>
      <c r="T5" s="133"/>
      <c r="U5" s="134"/>
      <c r="V5" s="133"/>
      <c r="W5" s="133"/>
      <c r="X5" s="133"/>
      <c r="Y5" s="134"/>
      <c r="Z5" s="133"/>
      <c r="AA5" s="133"/>
      <c r="AB5" s="133"/>
      <c r="AC5" s="134"/>
      <c r="AD5" s="133"/>
      <c r="AE5" s="133"/>
      <c r="AF5" s="133"/>
      <c r="AG5" s="134"/>
      <c r="AH5" s="133"/>
      <c r="AI5" s="133"/>
      <c r="AJ5" s="133"/>
      <c r="AK5" s="134"/>
      <c r="AL5" s="133"/>
      <c r="AM5" s="133"/>
      <c r="AN5" s="133"/>
      <c r="AO5" s="134"/>
      <c r="AP5" s="133"/>
      <c r="AQ5" s="133"/>
      <c r="AR5" s="133"/>
      <c r="AS5" s="134"/>
      <c r="AT5" s="133"/>
      <c r="AU5" s="133"/>
      <c r="AV5" s="133"/>
      <c r="AW5" s="134"/>
    </row>
    <row r="6">
      <c r="A6" s="16" t="s">
        <v>29</v>
      </c>
      <c r="B6" s="129" t="s">
        <v>540</v>
      </c>
      <c r="C6" s="130"/>
      <c r="D6" s="131"/>
      <c r="E6" s="132" t="s">
        <v>541</v>
      </c>
      <c r="F6" s="133"/>
      <c r="G6" s="133"/>
      <c r="H6" s="133"/>
      <c r="I6" s="134"/>
      <c r="J6" s="133"/>
      <c r="K6" s="133"/>
      <c r="L6" s="133"/>
      <c r="M6" s="134"/>
      <c r="N6" s="133"/>
      <c r="O6" s="133"/>
      <c r="P6" s="133"/>
      <c r="Q6" s="134"/>
      <c r="R6" s="133"/>
      <c r="S6" s="133"/>
      <c r="T6" s="133"/>
      <c r="U6" s="134"/>
      <c r="V6" s="133"/>
      <c r="W6" s="133"/>
      <c r="X6" s="133"/>
      <c r="Y6" s="134"/>
      <c r="Z6" s="133"/>
      <c r="AA6" s="133"/>
      <c r="AB6" s="133"/>
      <c r="AC6" s="134"/>
      <c r="AD6" s="133"/>
      <c r="AE6" s="133"/>
      <c r="AF6" s="133"/>
      <c r="AG6" s="134"/>
      <c r="AH6" s="133"/>
      <c r="AI6" s="133"/>
      <c r="AJ6" s="133"/>
      <c r="AK6" s="134"/>
      <c r="AL6" s="133"/>
      <c r="AM6" s="133"/>
      <c r="AN6" s="133"/>
      <c r="AO6" s="134"/>
      <c r="AP6" s="133"/>
      <c r="AQ6" s="133"/>
      <c r="AR6" s="133"/>
      <c r="AS6" s="134"/>
      <c r="AT6" s="133"/>
      <c r="AU6" s="133"/>
      <c r="AV6" s="133"/>
      <c r="AW6" s="134"/>
    </row>
    <row r="7">
      <c r="A7" s="16" t="s">
        <v>29</v>
      </c>
      <c r="B7" s="129" t="s">
        <v>542</v>
      </c>
      <c r="C7" s="130"/>
      <c r="D7" s="131"/>
      <c r="E7" s="132" t="s">
        <v>541</v>
      </c>
      <c r="F7" s="133"/>
      <c r="G7" s="133"/>
      <c r="H7" s="133"/>
      <c r="I7" s="134"/>
      <c r="J7" s="133"/>
      <c r="K7" s="133"/>
      <c r="L7" s="133"/>
      <c r="M7" s="134"/>
      <c r="N7" s="133"/>
      <c r="O7" s="133"/>
      <c r="P7" s="133"/>
      <c r="Q7" s="134"/>
      <c r="R7" s="133"/>
      <c r="S7" s="133"/>
      <c r="T7" s="133"/>
      <c r="U7" s="134"/>
      <c r="V7" s="133"/>
      <c r="W7" s="133"/>
      <c r="X7" s="133"/>
      <c r="Y7" s="134"/>
      <c r="Z7" s="133"/>
      <c r="AA7" s="133"/>
      <c r="AB7" s="133"/>
      <c r="AC7" s="134"/>
      <c r="AD7" s="133"/>
      <c r="AE7" s="133"/>
      <c r="AF7" s="133"/>
      <c r="AG7" s="134"/>
      <c r="AH7" s="133"/>
      <c r="AI7" s="133"/>
      <c r="AJ7" s="133"/>
      <c r="AK7" s="134"/>
      <c r="AL7" s="133"/>
      <c r="AM7" s="133"/>
      <c r="AN7" s="133"/>
      <c r="AO7" s="134"/>
      <c r="AP7" s="133"/>
      <c r="AQ7" s="133"/>
      <c r="AR7" s="133"/>
      <c r="AS7" s="134"/>
      <c r="AT7" s="133"/>
      <c r="AU7" s="133"/>
      <c r="AV7" s="133"/>
      <c r="AW7" s="134"/>
    </row>
    <row r="8">
      <c r="A8" s="16" t="s">
        <v>29</v>
      </c>
      <c r="B8" s="129" t="s">
        <v>543</v>
      </c>
      <c r="C8" s="130"/>
      <c r="D8" s="131"/>
      <c r="E8" s="132" t="s">
        <v>544</v>
      </c>
      <c r="F8" s="133"/>
      <c r="G8" s="133"/>
      <c r="H8" s="133"/>
      <c r="I8" s="134"/>
      <c r="J8" s="133"/>
      <c r="K8" s="133"/>
      <c r="L8" s="133"/>
      <c r="M8" s="134"/>
      <c r="N8" s="133"/>
      <c r="O8" s="133"/>
      <c r="P8" s="133"/>
      <c r="Q8" s="134"/>
      <c r="R8" s="133"/>
      <c r="S8" s="133"/>
      <c r="T8" s="133"/>
      <c r="U8" s="134"/>
      <c r="V8" s="133"/>
      <c r="W8" s="133"/>
      <c r="X8" s="133"/>
      <c r="Y8" s="134"/>
      <c r="Z8" s="133"/>
      <c r="AA8" s="133"/>
      <c r="AB8" s="133"/>
      <c r="AC8" s="134"/>
      <c r="AD8" s="133"/>
      <c r="AE8" s="133"/>
      <c r="AF8" s="133"/>
      <c r="AG8" s="134"/>
      <c r="AH8" s="133"/>
      <c r="AI8" s="133"/>
      <c r="AJ8" s="133"/>
      <c r="AK8" s="134"/>
      <c r="AL8" s="133"/>
      <c r="AM8" s="133"/>
      <c r="AN8" s="133"/>
      <c r="AO8" s="134"/>
      <c r="AP8" s="133"/>
      <c r="AQ8" s="133"/>
      <c r="AR8" s="133"/>
      <c r="AS8" s="134"/>
      <c r="AT8" s="133"/>
      <c r="AU8" s="133"/>
      <c r="AV8" s="133"/>
      <c r="AW8" s="134"/>
    </row>
    <row r="9">
      <c r="A9" s="16" t="s">
        <v>29</v>
      </c>
      <c r="B9" s="129" t="s">
        <v>545</v>
      </c>
      <c r="C9" s="136" t="s">
        <v>546</v>
      </c>
      <c r="D9" s="131"/>
      <c r="E9" s="132" t="s">
        <v>535</v>
      </c>
      <c r="F9" s="133"/>
      <c r="G9" s="133"/>
      <c r="H9" s="133"/>
      <c r="I9" s="134"/>
      <c r="J9" s="133"/>
      <c r="K9" s="133"/>
      <c r="L9" s="133"/>
      <c r="M9" s="134"/>
      <c r="N9" s="133"/>
      <c r="O9" s="133"/>
      <c r="P9" s="133"/>
      <c r="Q9" s="134"/>
      <c r="R9" s="133"/>
      <c r="S9" s="133"/>
      <c r="T9" s="133"/>
      <c r="U9" s="134"/>
      <c r="V9" s="133"/>
      <c r="W9" s="133"/>
      <c r="X9" s="133"/>
      <c r="Y9" s="134"/>
      <c r="Z9" s="133"/>
      <c r="AA9" s="133"/>
      <c r="AB9" s="133"/>
      <c r="AC9" s="134"/>
      <c r="AD9" s="133"/>
      <c r="AE9" s="133"/>
      <c r="AF9" s="133"/>
      <c r="AG9" s="134"/>
      <c r="AH9" s="133"/>
      <c r="AI9" s="133"/>
      <c r="AJ9" s="133"/>
      <c r="AK9" s="134"/>
      <c r="AL9" s="133"/>
      <c r="AM9" s="133"/>
      <c r="AN9" s="133"/>
      <c r="AO9" s="134"/>
      <c r="AP9" s="133"/>
      <c r="AQ9" s="133"/>
      <c r="AR9" s="133"/>
      <c r="AS9" s="134"/>
      <c r="AT9" s="133"/>
      <c r="AU9" s="133"/>
      <c r="AV9" s="133"/>
      <c r="AW9" s="134"/>
    </row>
    <row r="10">
      <c r="A10" s="40" t="s">
        <v>29</v>
      </c>
      <c r="B10" s="137" t="s">
        <v>547</v>
      </c>
      <c r="C10" s="138"/>
      <c r="D10" s="139"/>
      <c r="E10" s="140" t="s">
        <v>548</v>
      </c>
      <c r="F10" s="141"/>
      <c r="G10" s="141"/>
      <c r="H10" s="141"/>
      <c r="I10" s="142"/>
      <c r="J10" s="141"/>
      <c r="K10" s="141"/>
      <c r="L10" s="141"/>
      <c r="M10" s="142"/>
      <c r="N10" s="141"/>
      <c r="O10" s="141"/>
      <c r="P10" s="141"/>
      <c r="Q10" s="142"/>
      <c r="R10" s="141"/>
      <c r="S10" s="141"/>
      <c r="T10" s="141"/>
      <c r="U10" s="142"/>
      <c r="V10" s="141"/>
      <c r="W10" s="141"/>
      <c r="X10" s="141"/>
      <c r="Y10" s="142"/>
      <c r="Z10" s="141"/>
      <c r="AA10" s="141"/>
      <c r="AB10" s="141"/>
      <c r="AC10" s="142"/>
      <c r="AD10" s="141"/>
      <c r="AE10" s="141"/>
      <c r="AF10" s="141"/>
      <c r="AG10" s="142"/>
      <c r="AH10" s="141"/>
      <c r="AI10" s="141"/>
      <c r="AJ10" s="141"/>
      <c r="AK10" s="142"/>
      <c r="AL10" s="141"/>
      <c r="AM10" s="141"/>
      <c r="AN10" s="141"/>
      <c r="AO10" s="142"/>
      <c r="AP10" s="141"/>
      <c r="AQ10" s="141"/>
      <c r="AR10" s="141"/>
      <c r="AS10" s="142"/>
      <c r="AT10" s="141"/>
      <c r="AU10" s="141"/>
      <c r="AV10" s="141"/>
      <c r="AW10" s="142"/>
    </row>
    <row r="11">
      <c r="A11" s="16" t="s">
        <v>155</v>
      </c>
      <c r="B11" s="129" t="s">
        <v>549</v>
      </c>
      <c r="C11" s="143" t="s">
        <v>550</v>
      </c>
      <c r="D11" s="131"/>
      <c r="E11" s="132" t="s">
        <v>551</v>
      </c>
      <c r="F11" s="133"/>
      <c r="G11" s="133"/>
      <c r="H11" s="133"/>
      <c r="I11" s="134"/>
      <c r="J11" s="133"/>
      <c r="K11" s="133"/>
      <c r="L11" s="133"/>
      <c r="M11" s="134"/>
      <c r="N11" s="133"/>
      <c r="O11" s="133"/>
      <c r="P11" s="133"/>
      <c r="Q11" s="134"/>
      <c r="R11" s="133"/>
      <c r="S11" s="133"/>
      <c r="T11" s="133"/>
      <c r="U11" s="134"/>
      <c r="V11" s="133"/>
      <c r="W11" s="133"/>
      <c r="X11" s="133"/>
      <c r="Y11" s="134"/>
      <c r="Z11" s="133"/>
      <c r="AA11" s="133"/>
      <c r="AB11" s="133"/>
      <c r="AC11" s="134"/>
      <c r="AD11" s="133"/>
      <c r="AE11" s="133"/>
      <c r="AF11" s="133"/>
      <c r="AG11" s="134"/>
      <c r="AH11" s="133"/>
      <c r="AI11" s="133"/>
      <c r="AJ11" s="133"/>
      <c r="AK11" s="134"/>
      <c r="AL11" s="133"/>
      <c r="AM11" s="133"/>
      <c r="AN11" s="133"/>
      <c r="AO11" s="134"/>
      <c r="AP11" s="133"/>
      <c r="AQ11" s="133"/>
      <c r="AR11" s="133"/>
      <c r="AS11" s="134"/>
      <c r="AT11" s="133"/>
      <c r="AU11" s="133"/>
      <c r="AV11" s="133"/>
      <c r="AW11" s="134"/>
    </row>
    <row r="12">
      <c r="A12" s="16" t="s">
        <v>155</v>
      </c>
      <c r="B12" s="129" t="s">
        <v>552</v>
      </c>
      <c r="C12" s="136" t="s">
        <v>553</v>
      </c>
      <c r="D12" s="131"/>
      <c r="E12" s="132" t="s">
        <v>551</v>
      </c>
      <c r="F12" s="133"/>
      <c r="G12" s="133"/>
      <c r="H12" s="133"/>
      <c r="I12" s="134"/>
      <c r="J12" s="133"/>
      <c r="K12" s="133"/>
      <c r="L12" s="133"/>
      <c r="M12" s="134"/>
      <c r="N12" s="133"/>
      <c r="O12" s="133"/>
      <c r="P12" s="133"/>
      <c r="Q12" s="134"/>
      <c r="R12" s="133"/>
      <c r="S12" s="133"/>
      <c r="T12" s="133"/>
      <c r="U12" s="134"/>
      <c r="V12" s="133"/>
      <c r="W12" s="133"/>
      <c r="X12" s="133"/>
      <c r="Y12" s="134"/>
      <c r="Z12" s="133"/>
      <c r="AA12" s="133"/>
      <c r="AB12" s="133"/>
      <c r="AC12" s="134"/>
      <c r="AD12" s="133"/>
      <c r="AE12" s="133"/>
      <c r="AF12" s="133"/>
      <c r="AG12" s="134"/>
      <c r="AH12" s="133"/>
      <c r="AI12" s="133"/>
      <c r="AJ12" s="133"/>
      <c r="AK12" s="134"/>
      <c r="AL12" s="133"/>
      <c r="AM12" s="133"/>
      <c r="AN12" s="133"/>
      <c r="AO12" s="134"/>
      <c r="AP12" s="133"/>
      <c r="AQ12" s="133"/>
      <c r="AR12" s="133"/>
      <c r="AS12" s="134"/>
      <c r="AT12" s="133"/>
      <c r="AU12" s="133"/>
      <c r="AV12" s="133"/>
      <c r="AW12" s="134"/>
    </row>
    <row r="13">
      <c r="A13" s="16" t="s">
        <v>155</v>
      </c>
      <c r="B13" s="144" t="s">
        <v>554</v>
      </c>
      <c r="C13" s="136" t="s">
        <v>555</v>
      </c>
      <c r="D13" s="131"/>
      <c r="E13" s="132" t="s">
        <v>544</v>
      </c>
      <c r="F13" s="133"/>
      <c r="G13" s="133"/>
      <c r="H13" s="133"/>
      <c r="I13" s="134"/>
      <c r="J13" s="133"/>
      <c r="K13" s="133"/>
      <c r="L13" s="133"/>
      <c r="M13" s="134"/>
      <c r="N13" s="133"/>
      <c r="O13" s="133"/>
      <c r="P13" s="133"/>
      <c r="Q13" s="134"/>
      <c r="R13" s="133"/>
      <c r="S13" s="133"/>
      <c r="T13" s="133"/>
      <c r="U13" s="134"/>
      <c r="V13" s="133"/>
      <c r="W13" s="133"/>
      <c r="X13" s="133"/>
      <c r="Y13" s="134"/>
      <c r="Z13" s="133"/>
      <c r="AA13" s="133"/>
      <c r="AB13" s="133"/>
      <c r="AC13" s="134"/>
      <c r="AD13" s="133"/>
      <c r="AE13" s="133"/>
      <c r="AF13" s="133"/>
      <c r="AG13" s="134"/>
      <c r="AH13" s="133"/>
      <c r="AI13" s="133"/>
      <c r="AJ13" s="133"/>
      <c r="AK13" s="134"/>
      <c r="AL13" s="133"/>
      <c r="AM13" s="133"/>
      <c r="AN13" s="133"/>
      <c r="AO13" s="134"/>
      <c r="AP13" s="133"/>
      <c r="AQ13" s="133"/>
      <c r="AR13" s="133"/>
      <c r="AS13" s="134"/>
      <c r="AT13" s="133"/>
      <c r="AU13" s="133"/>
      <c r="AV13" s="133"/>
      <c r="AW13" s="134"/>
    </row>
    <row r="14">
      <c r="A14" s="40" t="s">
        <v>155</v>
      </c>
      <c r="B14" s="137" t="s">
        <v>556</v>
      </c>
      <c r="C14" s="138"/>
      <c r="D14" s="139"/>
      <c r="E14" s="140" t="s">
        <v>551</v>
      </c>
      <c r="F14" s="141"/>
      <c r="G14" s="141"/>
      <c r="H14" s="141"/>
      <c r="I14" s="142"/>
      <c r="J14" s="141"/>
      <c r="K14" s="141"/>
      <c r="L14" s="141"/>
      <c r="M14" s="142"/>
      <c r="N14" s="141"/>
      <c r="O14" s="141"/>
      <c r="P14" s="141"/>
      <c r="Q14" s="142"/>
      <c r="R14" s="141"/>
      <c r="S14" s="141"/>
      <c r="T14" s="141"/>
      <c r="U14" s="142"/>
      <c r="V14" s="141"/>
      <c r="W14" s="141"/>
      <c r="X14" s="141"/>
      <c r="Y14" s="142"/>
      <c r="Z14" s="141"/>
      <c r="AA14" s="141"/>
      <c r="AB14" s="141"/>
      <c r="AC14" s="142"/>
      <c r="AD14" s="141"/>
      <c r="AE14" s="141"/>
      <c r="AF14" s="141"/>
      <c r="AG14" s="142"/>
      <c r="AH14" s="141"/>
      <c r="AI14" s="141"/>
      <c r="AJ14" s="141"/>
      <c r="AK14" s="142"/>
      <c r="AL14" s="141"/>
      <c r="AM14" s="141"/>
      <c r="AN14" s="141"/>
      <c r="AO14" s="142"/>
      <c r="AP14" s="141"/>
      <c r="AQ14" s="141"/>
      <c r="AR14" s="141"/>
      <c r="AS14" s="142"/>
      <c r="AT14" s="141"/>
      <c r="AU14" s="141"/>
      <c r="AV14" s="141"/>
      <c r="AW14" s="142"/>
    </row>
    <row r="15">
      <c r="A15" s="16" t="s">
        <v>238</v>
      </c>
      <c r="B15" s="129" t="s">
        <v>557</v>
      </c>
      <c r="C15" s="143" t="s">
        <v>550</v>
      </c>
      <c r="D15" s="131"/>
      <c r="E15" s="132" t="s">
        <v>551</v>
      </c>
      <c r="F15" s="133"/>
      <c r="G15" s="133"/>
      <c r="H15" s="133"/>
      <c r="I15" s="134"/>
      <c r="J15" s="133"/>
      <c r="K15" s="133"/>
      <c r="L15" s="133"/>
      <c r="M15" s="134"/>
      <c r="N15" s="133"/>
      <c r="O15" s="133"/>
      <c r="P15" s="133"/>
      <c r="Q15" s="134"/>
      <c r="R15" s="133"/>
      <c r="S15" s="133"/>
      <c r="T15" s="133"/>
      <c r="U15" s="134"/>
      <c r="V15" s="133"/>
      <c r="W15" s="133"/>
      <c r="X15" s="133"/>
      <c r="Y15" s="134"/>
      <c r="Z15" s="133"/>
      <c r="AA15" s="133"/>
      <c r="AB15" s="133"/>
      <c r="AC15" s="134"/>
      <c r="AD15" s="133"/>
      <c r="AE15" s="133"/>
      <c r="AF15" s="133"/>
      <c r="AG15" s="134"/>
      <c r="AH15" s="133"/>
      <c r="AI15" s="133"/>
      <c r="AJ15" s="133"/>
      <c r="AK15" s="134"/>
      <c r="AL15" s="133"/>
      <c r="AM15" s="133"/>
      <c r="AN15" s="133"/>
      <c r="AO15" s="134"/>
      <c r="AP15" s="133"/>
      <c r="AQ15" s="133"/>
      <c r="AR15" s="133"/>
      <c r="AS15" s="134"/>
      <c r="AT15" s="133"/>
      <c r="AU15" s="133"/>
      <c r="AV15" s="133"/>
      <c r="AW15" s="134"/>
    </row>
    <row r="16">
      <c r="A16" s="16" t="s">
        <v>238</v>
      </c>
      <c r="B16" s="129" t="s">
        <v>558</v>
      </c>
      <c r="C16" s="130"/>
      <c r="D16" s="131"/>
      <c r="E16" s="132" t="s">
        <v>559</v>
      </c>
      <c r="F16" s="133"/>
      <c r="G16" s="133"/>
      <c r="H16" s="133"/>
      <c r="I16" s="134"/>
      <c r="J16" s="133"/>
      <c r="K16" s="133"/>
      <c r="L16" s="133"/>
      <c r="M16" s="134"/>
      <c r="N16" s="133"/>
      <c r="O16" s="133"/>
      <c r="P16" s="133"/>
      <c r="Q16" s="134"/>
      <c r="R16" s="133"/>
      <c r="S16" s="133"/>
      <c r="T16" s="133"/>
      <c r="U16" s="134"/>
      <c r="V16" s="133"/>
      <c r="W16" s="133"/>
      <c r="X16" s="133"/>
      <c r="Y16" s="134"/>
      <c r="Z16" s="133"/>
      <c r="AA16" s="133"/>
      <c r="AB16" s="133"/>
      <c r="AC16" s="134"/>
      <c r="AD16" s="133"/>
      <c r="AE16" s="133"/>
      <c r="AF16" s="133"/>
      <c r="AG16" s="134"/>
      <c r="AH16" s="133"/>
      <c r="AI16" s="133"/>
      <c r="AJ16" s="133"/>
      <c r="AK16" s="134"/>
      <c r="AL16" s="133"/>
      <c r="AM16" s="133"/>
      <c r="AN16" s="133"/>
      <c r="AO16" s="134"/>
      <c r="AP16" s="133"/>
      <c r="AQ16" s="133"/>
      <c r="AR16" s="133"/>
      <c r="AS16" s="134"/>
      <c r="AT16" s="133"/>
      <c r="AU16" s="133"/>
      <c r="AV16" s="133"/>
      <c r="AW16" s="134"/>
    </row>
    <row r="17">
      <c r="A17" s="16" t="s">
        <v>238</v>
      </c>
      <c r="B17" s="129" t="s">
        <v>560</v>
      </c>
      <c r="C17" s="143" t="s">
        <v>550</v>
      </c>
      <c r="D17" s="131"/>
      <c r="E17" s="132" t="s">
        <v>551</v>
      </c>
      <c r="F17" s="133"/>
      <c r="G17" s="133"/>
      <c r="H17" s="133"/>
      <c r="I17" s="134"/>
      <c r="J17" s="133"/>
      <c r="K17" s="133"/>
      <c r="L17" s="133"/>
      <c r="M17" s="134"/>
      <c r="N17" s="133"/>
      <c r="O17" s="133"/>
      <c r="P17" s="133"/>
      <c r="Q17" s="134"/>
      <c r="R17" s="133"/>
      <c r="S17" s="133"/>
      <c r="T17" s="133"/>
      <c r="U17" s="134"/>
      <c r="V17" s="133"/>
      <c r="W17" s="133"/>
      <c r="X17" s="133"/>
      <c r="Y17" s="134"/>
      <c r="Z17" s="133"/>
      <c r="AA17" s="133"/>
      <c r="AB17" s="133"/>
      <c r="AC17" s="134"/>
      <c r="AD17" s="133"/>
      <c r="AE17" s="133"/>
      <c r="AF17" s="133"/>
      <c r="AG17" s="134"/>
      <c r="AH17" s="133"/>
      <c r="AI17" s="133"/>
      <c r="AJ17" s="133"/>
      <c r="AK17" s="134"/>
      <c r="AL17" s="133"/>
      <c r="AM17" s="133"/>
      <c r="AN17" s="133"/>
      <c r="AO17" s="134"/>
      <c r="AP17" s="133"/>
      <c r="AQ17" s="133"/>
      <c r="AR17" s="133"/>
      <c r="AS17" s="134"/>
      <c r="AT17" s="133"/>
      <c r="AU17" s="133"/>
      <c r="AV17" s="133"/>
      <c r="AW17" s="134"/>
    </row>
    <row r="18">
      <c r="A18" s="40" t="s">
        <v>238</v>
      </c>
      <c r="B18" s="137" t="s">
        <v>561</v>
      </c>
      <c r="C18" s="145" t="s">
        <v>562</v>
      </c>
      <c r="D18" s="139"/>
      <c r="E18" s="140" t="s">
        <v>563</v>
      </c>
      <c r="F18" s="141"/>
      <c r="G18" s="141"/>
      <c r="H18" s="141"/>
      <c r="I18" s="142"/>
      <c r="J18" s="141"/>
      <c r="K18" s="141"/>
      <c r="L18" s="141"/>
      <c r="M18" s="142"/>
      <c r="N18" s="141"/>
      <c r="O18" s="141"/>
      <c r="P18" s="141"/>
      <c r="Q18" s="142"/>
      <c r="R18" s="141"/>
      <c r="S18" s="141"/>
      <c r="T18" s="141"/>
      <c r="U18" s="142"/>
      <c r="V18" s="141"/>
      <c r="W18" s="141"/>
      <c r="X18" s="141"/>
      <c r="Y18" s="142"/>
      <c r="Z18" s="141"/>
      <c r="AA18" s="141"/>
      <c r="AB18" s="141"/>
      <c r="AC18" s="142"/>
      <c r="AD18" s="141"/>
      <c r="AE18" s="141"/>
      <c r="AF18" s="141"/>
      <c r="AG18" s="142"/>
      <c r="AH18" s="141"/>
      <c r="AI18" s="141"/>
      <c r="AJ18" s="141"/>
      <c r="AK18" s="142"/>
      <c r="AL18" s="141"/>
      <c r="AM18" s="141"/>
      <c r="AN18" s="141"/>
      <c r="AO18" s="142"/>
      <c r="AP18" s="141"/>
      <c r="AQ18" s="141"/>
      <c r="AR18" s="141"/>
      <c r="AS18" s="142"/>
      <c r="AT18" s="141"/>
      <c r="AU18" s="141"/>
      <c r="AV18" s="141"/>
      <c r="AW18" s="142"/>
    </row>
    <row r="19">
      <c r="A19" s="16" t="s">
        <v>307</v>
      </c>
      <c r="B19" s="129" t="s">
        <v>564</v>
      </c>
      <c r="C19" s="143" t="s">
        <v>181</v>
      </c>
      <c r="D19" s="131"/>
      <c r="E19" s="132" t="s">
        <v>551</v>
      </c>
      <c r="F19" s="133"/>
      <c r="G19" s="133"/>
      <c r="H19" s="133"/>
      <c r="I19" s="134"/>
      <c r="J19" s="133"/>
      <c r="K19" s="133"/>
      <c r="L19" s="133"/>
      <c r="M19" s="134"/>
      <c r="N19" s="133"/>
      <c r="O19" s="133"/>
      <c r="P19" s="133"/>
      <c r="Q19" s="134"/>
      <c r="R19" s="133"/>
      <c r="S19" s="133"/>
      <c r="T19" s="133"/>
      <c r="U19" s="134"/>
      <c r="V19" s="133"/>
      <c r="W19" s="133"/>
      <c r="X19" s="133"/>
      <c r="Y19" s="134"/>
      <c r="Z19" s="133"/>
      <c r="AA19" s="133"/>
      <c r="AB19" s="133"/>
      <c r="AC19" s="134"/>
      <c r="AD19" s="133"/>
      <c r="AE19" s="133"/>
      <c r="AF19" s="133"/>
      <c r="AG19" s="134"/>
      <c r="AH19" s="133"/>
      <c r="AI19" s="133"/>
      <c r="AJ19" s="133"/>
      <c r="AK19" s="134"/>
      <c r="AL19" s="133"/>
      <c r="AM19" s="133"/>
      <c r="AN19" s="133"/>
      <c r="AO19" s="134"/>
      <c r="AP19" s="133"/>
      <c r="AQ19" s="133"/>
      <c r="AR19" s="133"/>
      <c r="AS19" s="134"/>
      <c r="AT19" s="133"/>
      <c r="AU19" s="133"/>
      <c r="AV19" s="133"/>
      <c r="AW19" s="134"/>
    </row>
    <row r="20">
      <c r="A20" s="16" t="s">
        <v>307</v>
      </c>
      <c r="B20" s="129" t="s">
        <v>565</v>
      </c>
      <c r="C20" s="130"/>
      <c r="D20" s="131"/>
      <c r="E20" s="132" t="s">
        <v>551</v>
      </c>
      <c r="F20" s="133"/>
      <c r="G20" s="133"/>
      <c r="H20" s="133"/>
      <c r="I20" s="134"/>
      <c r="J20" s="133"/>
      <c r="K20" s="133"/>
      <c r="L20" s="133"/>
      <c r="M20" s="134"/>
      <c r="N20" s="133"/>
      <c r="O20" s="133"/>
      <c r="P20" s="133"/>
      <c r="Q20" s="134"/>
      <c r="R20" s="133"/>
      <c r="S20" s="133"/>
      <c r="T20" s="133"/>
      <c r="U20" s="134"/>
      <c r="V20" s="133"/>
      <c r="W20" s="133"/>
      <c r="X20" s="133"/>
      <c r="Y20" s="134"/>
      <c r="Z20" s="133"/>
      <c r="AA20" s="133"/>
      <c r="AB20" s="133"/>
      <c r="AC20" s="134"/>
      <c r="AD20" s="133"/>
      <c r="AE20" s="133"/>
      <c r="AF20" s="133"/>
      <c r="AG20" s="134"/>
      <c r="AH20" s="133"/>
      <c r="AI20" s="133"/>
      <c r="AJ20" s="133"/>
      <c r="AK20" s="134"/>
      <c r="AL20" s="133"/>
      <c r="AM20" s="133"/>
      <c r="AN20" s="133"/>
      <c r="AO20" s="134"/>
      <c r="AP20" s="133"/>
      <c r="AQ20" s="133"/>
      <c r="AR20" s="133"/>
      <c r="AS20" s="134"/>
      <c r="AT20" s="133"/>
      <c r="AU20" s="133"/>
      <c r="AV20" s="133"/>
      <c r="AW20" s="134"/>
    </row>
    <row r="21">
      <c r="A21" s="16" t="s">
        <v>307</v>
      </c>
      <c r="B21" s="129" t="s">
        <v>566</v>
      </c>
      <c r="C21" s="143" t="s">
        <v>567</v>
      </c>
      <c r="D21" s="131"/>
      <c r="E21" s="132" t="s">
        <v>535</v>
      </c>
      <c r="F21" s="133"/>
      <c r="G21" s="133"/>
      <c r="H21" s="133"/>
      <c r="I21" s="134"/>
      <c r="J21" s="133"/>
      <c r="K21" s="133"/>
      <c r="L21" s="133"/>
      <c r="M21" s="134"/>
      <c r="N21" s="133"/>
      <c r="O21" s="133"/>
      <c r="P21" s="133"/>
      <c r="Q21" s="134"/>
      <c r="R21" s="133"/>
      <c r="S21" s="133"/>
      <c r="T21" s="133"/>
      <c r="U21" s="134"/>
      <c r="V21" s="133"/>
      <c r="W21" s="133"/>
      <c r="X21" s="133"/>
      <c r="Y21" s="134"/>
      <c r="Z21" s="133"/>
      <c r="AA21" s="133"/>
      <c r="AB21" s="133"/>
      <c r="AC21" s="134"/>
      <c r="AD21" s="133"/>
      <c r="AE21" s="133"/>
      <c r="AF21" s="133"/>
      <c r="AG21" s="134"/>
      <c r="AH21" s="133"/>
      <c r="AI21" s="133"/>
      <c r="AJ21" s="133"/>
      <c r="AK21" s="134"/>
      <c r="AL21" s="133"/>
      <c r="AM21" s="133"/>
      <c r="AN21" s="133"/>
      <c r="AO21" s="134"/>
      <c r="AP21" s="133"/>
      <c r="AQ21" s="133"/>
      <c r="AR21" s="133"/>
      <c r="AS21" s="134"/>
      <c r="AT21" s="133"/>
      <c r="AU21" s="133"/>
      <c r="AV21" s="133"/>
      <c r="AW21" s="134"/>
    </row>
    <row r="22">
      <c r="A22" s="16" t="s">
        <v>307</v>
      </c>
      <c r="B22" s="129" t="s">
        <v>568</v>
      </c>
      <c r="C22" s="143" t="s">
        <v>569</v>
      </c>
      <c r="D22" s="131"/>
      <c r="E22" s="132" t="s">
        <v>535</v>
      </c>
      <c r="F22" s="133"/>
      <c r="G22" s="133"/>
      <c r="H22" s="133"/>
      <c r="I22" s="134"/>
      <c r="J22" s="133"/>
      <c r="K22" s="133"/>
      <c r="L22" s="133"/>
      <c r="M22" s="134"/>
      <c r="N22" s="133"/>
      <c r="O22" s="133"/>
      <c r="P22" s="133"/>
      <c r="Q22" s="134"/>
      <c r="R22" s="133"/>
      <c r="S22" s="133"/>
      <c r="T22" s="133"/>
      <c r="U22" s="134"/>
      <c r="V22" s="133"/>
      <c r="W22" s="133"/>
      <c r="X22" s="133"/>
      <c r="Y22" s="134"/>
      <c r="Z22" s="133"/>
      <c r="AA22" s="133"/>
      <c r="AB22" s="133"/>
      <c r="AC22" s="134"/>
      <c r="AD22" s="133"/>
      <c r="AE22" s="133"/>
      <c r="AF22" s="133"/>
      <c r="AG22" s="134"/>
      <c r="AH22" s="133"/>
      <c r="AI22" s="133"/>
      <c r="AJ22" s="133"/>
      <c r="AK22" s="134"/>
      <c r="AL22" s="133"/>
      <c r="AM22" s="133"/>
      <c r="AN22" s="133"/>
      <c r="AO22" s="134"/>
      <c r="AP22" s="133"/>
      <c r="AQ22" s="133"/>
      <c r="AR22" s="133"/>
      <c r="AS22" s="134"/>
      <c r="AT22" s="133"/>
      <c r="AU22" s="133"/>
      <c r="AV22" s="133"/>
      <c r="AW22" s="134"/>
    </row>
    <row r="23">
      <c r="A23" s="16" t="s">
        <v>307</v>
      </c>
      <c r="B23" s="129" t="s">
        <v>570</v>
      </c>
      <c r="C23" s="143" t="s">
        <v>569</v>
      </c>
      <c r="D23" s="131"/>
      <c r="E23" s="132" t="s">
        <v>535</v>
      </c>
      <c r="F23" s="133"/>
      <c r="G23" s="133"/>
      <c r="H23" s="133"/>
      <c r="I23" s="134"/>
      <c r="J23" s="133"/>
      <c r="K23" s="133"/>
      <c r="L23" s="133"/>
      <c r="M23" s="134"/>
      <c r="N23" s="133"/>
      <c r="O23" s="133"/>
      <c r="P23" s="133"/>
      <c r="Q23" s="134"/>
      <c r="R23" s="133"/>
      <c r="S23" s="133"/>
      <c r="T23" s="133"/>
      <c r="U23" s="134"/>
      <c r="V23" s="133"/>
      <c r="W23" s="133"/>
      <c r="X23" s="133"/>
      <c r="Y23" s="134"/>
      <c r="Z23" s="133"/>
      <c r="AA23" s="133"/>
      <c r="AB23" s="133"/>
      <c r="AC23" s="134"/>
      <c r="AD23" s="133"/>
      <c r="AE23" s="133"/>
      <c r="AF23" s="133"/>
      <c r="AG23" s="134"/>
      <c r="AH23" s="133"/>
      <c r="AI23" s="133"/>
      <c r="AJ23" s="133"/>
      <c r="AK23" s="134"/>
      <c r="AL23" s="133"/>
      <c r="AM23" s="133"/>
      <c r="AN23" s="133"/>
      <c r="AO23" s="134"/>
      <c r="AP23" s="133"/>
      <c r="AQ23" s="133"/>
      <c r="AR23" s="133"/>
      <c r="AS23" s="134"/>
      <c r="AT23" s="133"/>
      <c r="AU23" s="133"/>
      <c r="AV23" s="133"/>
      <c r="AW23" s="134"/>
    </row>
    <row r="24">
      <c r="A24" s="40" t="s">
        <v>307</v>
      </c>
      <c r="B24" s="137" t="s">
        <v>571</v>
      </c>
      <c r="C24" s="138"/>
      <c r="D24" s="139"/>
      <c r="E24" s="140" t="s">
        <v>551</v>
      </c>
      <c r="F24" s="141"/>
      <c r="G24" s="141"/>
      <c r="H24" s="141"/>
      <c r="I24" s="142"/>
      <c r="J24" s="141"/>
      <c r="K24" s="141"/>
      <c r="L24" s="141"/>
      <c r="M24" s="142"/>
      <c r="N24" s="141"/>
      <c r="O24" s="141"/>
      <c r="P24" s="141"/>
      <c r="Q24" s="142"/>
      <c r="R24" s="141"/>
      <c r="S24" s="141"/>
      <c r="T24" s="141"/>
      <c r="U24" s="142"/>
      <c r="V24" s="141"/>
      <c r="W24" s="141"/>
      <c r="X24" s="141"/>
      <c r="Y24" s="142"/>
      <c r="Z24" s="141"/>
      <c r="AA24" s="141"/>
      <c r="AB24" s="141"/>
      <c r="AC24" s="142"/>
      <c r="AD24" s="141"/>
      <c r="AE24" s="141"/>
      <c r="AF24" s="141"/>
      <c r="AG24" s="142"/>
      <c r="AH24" s="141"/>
      <c r="AI24" s="141"/>
      <c r="AJ24" s="141"/>
      <c r="AK24" s="142"/>
      <c r="AL24" s="141"/>
      <c r="AM24" s="141"/>
      <c r="AN24" s="141"/>
      <c r="AO24" s="142"/>
      <c r="AP24" s="141"/>
      <c r="AQ24" s="141"/>
      <c r="AR24" s="141"/>
      <c r="AS24" s="142"/>
      <c r="AT24" s="141"/>
      <c r="AU24" s="141"/>
      <c r="AV24" s="141"/>
      <c r="AW24" s="142"/>
    </row>
    <row r="25">
      <c r="A25" s="16" t="s">
        <v>393</v>
      </c>
      <c r="B25" s="129" t="s">
        <v>572</v>
      </c>
      <c r="C25" s="130"/>
      <c r="D25" s="131"/>
      <c r="E25" s="132" t="s">
        <v>551</v>
      </c>
      <c r="F25" s="133"/>
      <c r="G25" s="133"/>
      <c r="H25" s="133"/>
      <c r="I25" s="134"/>
      <c r="J25" s="133"/>
      <c r="K25" s="133"/>
      <c r="L25" s="133"/>
      <c r="M25" s="134"/>
      <c r="N25" s="133"/>
      <c r="O25" s="133"/>
      <c r="P25" s="133"/>
      <c r="Q25" s="134"/>
      <c r="R25" s="133"/>
      <c r="S25" s="133"/>
      <c r="T25" s="133"/>
      <c r="U25" s="134"/>
      <c r="V25" s="133"/>
      <c r="W25" s="133"/>
      <c r="X25" s="133"/>
      <c r="Y25" s="134"/>
      <c r="Z25" s="133"/>
      <c r="AA25" s="133"/>
      <c r="AB25" s="133"/>
      <c r="AC25" s="134"/>
      <c r="AD25" s="133"/>
      <c r="AE25" s="133"/>
      <c r="AF25" s="133"/>
      <c r="AG25" s="134"/>
      <c r="AH25" s="133"/>
      <c r="AI25" s="133"/>
      <c r="AJ25" s="133"/>
      <c r="AK25" s="134"/>
      <c r="AL25" s="133"/>
      <c r="AM25" s="133"/>
      <c r="AN25" s="133"/>
      <c r="AO25" s="134"/>
      <c r="AP25" s="133"/>
      <c r="AQ25" s="133"/>
      <c r="AR25" s="133"/>
      <c r="AS25" s="134"/>
      <c r="AT25" s="133"/>
      <c r="AU25" s="133"/>
      <c r="AV25" s="133"/>
      <c r="AW25" s="134"/>
    </row>
    <row r="26">
      <c r="A26" s="16" t="s">
        <v>393</v>
      </c>
      <c r="B26" s="129" t="s">
        <v>573</v>
      </c>
      <c r="C26" s="130"/>
      <c r="D26" s="131"/>
      <c r="E26" s="132" t="s">
        <v>551</v>
      </c>
      <c r="F26" s="133"/>
      <c r="G26" s="133"/>
      <c r="H26" s="133"/>
      <c r="I26" s="134"/>
      <c r="J26" s="133"/>
      <c r="K26" s="133"/>
      <c r="L26" s="133"/>
      <c r="M26" s="134"/>
      <c r="N26" s="133"/>
      <c r="O26" s="133"/>
      <c r="P26" s="133"/>
      <c r="Q26" s="134"/>
      <c r="R26" s="133"/>
      <c r="S26" s="133"/>
      <c r="T26" s="133"/>
      <c r="U26" s="134"/>
      <c r="V26" s="133"/>
      <c r="W26" s="133"/>
      <c r="X26" s="133"/>
      <c r="Y26" s="134"/>
      <c r="Z26" s="133"/>
      <c r="AA26" s="133"/>
      <c r="AB26" s="133"/>
      <c r="AC26" s="134"/>
      <c r="AD26" s="133"/>
      <c r="AE26" s="133"/>
      <c r="AF26" s="133"/>
      <c r="AG26" s="134"/>
      <c r="AH26" s="133"/>
      <c r="AI26" s="133"/>
      <c r="AJ26" s="133"/>
      <c r="AK26" s="134"/>
      <c r="AL26" s="133"/>
      <c r="AM26" s="133"/>
      <c r="AN26" s="133"/>
      <c r="AO26" s="134"/>
      <c r="AP26" s="133"/>
      <c r="AQ26" s="133"/>
      <c r="AR26" s="133"/>
      <c r="AS26" s="134"/>
      <c r="AT26" s="133"/>
      <c r="AU26" s="133"/>
      <c r="AV26" s="133"/>
      <c r="AW26" s="134"/>
    </row>
    <row r="27">
      <c r="A27" s="16" t="s">
        <v>393</v>
      </c>
      <c r="B27" s="129" t="s">
        <v>574</v>
      </c>
      <c r="C27" s="143" t="s">
        <v>575</v>
      </c>
      <c r="D27" s="131"/>
      <c r="E27" s="132" t="s">
        <v>544</v>
      </c>
      <c r="F27" s="133"/>
      <c r="G27" s="133"/>
      <c r="H27" s="133"/>
      <c r="I27" s="134"/>
      <c r="J27" s="133"/>
      <c r="K27" s="133"/>
      <c r="L27" s="133"/>
      <c r="M27" s="134"/>
      <c r="N27" s="133"/>
      <c r="O27" s="133"/>
      <c r="P27" s="133"/>
      <c r="Q27" s="134"/>
      <c r="R27" s="133"/>
      <c r="S27" s="133"/>
      <c r="T27" s="133"/>
      <c r="U27" s="134"/>
      <c r="V27" s="133"/>
      <c r="W27" s="133"/>
      <c r="X27" s="133"/>
      <c r="Y27" s="134"/>
      <c r="Z27" s="133"/>
      <c r="AA27" s="133"/>
      <c r="AB27" s="133"/>
      <c r="AC27" s="134"/>
      <c r="AD27" s="133"/>
      <c r="AE27" s="133"/>
      <c r="AF27" s="133"/>
      <c r="AG27" s="134"/>
      <c r="AH27" s="133"/>
      <c r="AI27" s="133"/>
      <c r="AJ27" s="133"/>
      <c r="AK27" s="134"/>
      <c r="AL27" s="133"/>
      <c r="AM27" s="133"/>
      <c r="AN27" s="133"/>
      <c r="AO27" s="134"/>
      <c r="AP27" s="133"/>
      <c r="AQ27" s="133"/>
      <c r="AR27" s="133"/>
      <c r="AS27" s="134"/>
      <c r="AT27" s="133"/>
      <c r="AU27" s="133"/>
      <c r="AV27" s="133"/>
      <c r="AW27" s="134"/>
    </row>
    <row r="28">
      <c r="A28" s="16" t="s">
        <v>393</v>
      </c>
      <c r="B28" s="129" t="s">
        <v>576</v>
      </c>
      <c r="C28" s="130"/>
      <c r="D28" s="131"/>
      <c r="E28" s="132" t="s">
        <v>548</v>
      </c>
      <c r="F28" s="133"/>
      <c r="G28" s="133"/>
      <c r="H28" s="133"/>
      <c r="I28" s="134"/>
      <c r="J28" s="133"/>
      <c r="K28" s="133"/>
      <c r="L28" s="133"/>
      <c r="M28" s="134"/>
      <c r="N28" s="133"/>
      <c r="O28" s="133"/>
      <c r="P28" s="133"/>
      <c r="Q28" s="134"/>
      <c r="R28" s="133"/>
      <c r="S28" s="133"/>
      <c r="T28" s="133"/>
      <c r="U28" s="134"/>
      <c r="V28" s="133"/>
      <c r="W28" s="133"/>
      <c r="X28" s="133"/>
      <c r="Y28" s="134"/>
      <c r="Z28" s="133"/>
      <c r="AA28" s="133"/>
      <c r="AB28" s="133"/>
      <c r="AC28" s="134"/>
      <c r="AD28" s="133"/>
      <c r="AE28" s="133"/>
      <c r="AF28" s="133"/>
      <c r="AG28" s="134"/>
      <c r="AH28" s="133"/>
      <c r="AI28" s="133"/>
      <c r="AJ28" s="133"/>
      <c r="AK28" s="134"/>
      <c r="AL28" s="133"/>
      <c r="AM28" s="133"/>
      <c r="AN28" s="133"/>
      <c r="AO28" s="134"/>
      <c r="AP28" s="133"/>
      <c r="AQ28" s="133"/>
      <c r="AR28" s="133"/>
      <c r="AS28" s="134"/>
      <c r="AT28" s="133"/>
      <c r="AU28" s="133"/>
      <c r="AV28" s="133"/>
      <c r="AW28" s="134"/>
    </row>
    <row r="29">
      <c r="A29" s="16" t="s">
        <v>393</v>
      </c>
      <c r="B29" s="129" t="s">
        <v>577</v>
      </c>
      <c r="C29" s="130"/>
      <c r="D29" s="131"/>
      <c r="E29" s="132" t="s">
        <v>548</v>
      </c>
      <c r="F29" s="133"/>
      <c r="G29" s="133"/>
      <c r="H29" s="133"/>
      <c r="I29" s="134"/>
      <c r="J29" s="133"/>
      <c r="K29" s="133"/>
      <c r="L29" s="133"/>
      <c r="M29" s="134"/>
      <c r="N29" s="133"/>
      <c r="O29" s="133"/>
      <c r="P29" s="133"/>
      <c r="Q29" s="134"/>
      <c r="R29" s="133"/>
      <c r="S29" s="133"/>
      <c r="T29" s="133"/>
      <c r="U29" s="134"/>
      <c r="V29" s="133"/>
      <c r="W29" s="133"/>
      <c r="X29" s="133"/>
      <c r="Y29" s="134"/>
      <c r="Z29" s="133"/>
      <c r="AA29" s="133"/>
      <c r="AB29" s="133"/>
      <c r="AC29" s="134"/>
      <c r="AD29" s="133"/>
      <c r="AE29" s="133"/>
      <c r="AF29" s="133"/>
      <c r="AG29" s="134"/>
      <c r="AH29" s="133"/>
      <c r="AI29" s="133"/>
      <c r="AJ29" s="133"/>
      <c r="AK29" s="134"/>
      <c r="AL29" s="133"/>
      <c r="AM29" s="133"/>
      <c r="AN29" s="133"/>
      <c r="AO29" s="134"/>
      <c r="AP29" s="133"/>
      <c r="AQ29" s="133"/>
      <c r="AR29" s="133"/>
      <c r="AS29" s="134"/>
      <c r="AT29" s="133"/>
      <c r="AU29" s="133"/>
      <c r="AV29" s="133"/>
      <c r="AW29" s="134"/>
    </row>
    <row r="30">
      <c r="A30" s="16" t="s">
        <v>393</v>
      </c>
      <c r="B30" s="129" t="s">
        <v>578</v>
      </c>
      <c r="C30" s="130"/>
      <c r="D30" s="131"/>
      <c r="E30" s="132" t="s">
        <v>548</v>
      </c>
      <c r="F30" s="133"/>
      <c r="G30" s="133"/>
      <c r="H30" s="133"/>
      <c r="I30" s="134"/>
      <c r="J30" s="133"/>
      <c r="K30" s="133"/>
      <c r="L30" s="133"/>
      <c r="M30" s="134"/>
      <c r="N30" s="133"/>
      <c r="O30" s="133"/>
      <c r="P30" s="133"/>
      <c r="Q30" s="134"/>
      <c r="R30" s="133"/>
      <c r="S30" s="133"/>
      <c r="T30" s="133"/>
      <c r="U30" s="134"/>
      <c r="V30" s="133"/>
      <c r="W30" s="133"/>
      <c r="X30" s="133"/>
      <c r="Y30" s="134"/>
      <c r="Z30" s="133"/>
      <c r="AA30" s="133"/>
      <c r="AB30" s="133"/>
      <c r="AC30" s="134"/>
      <c r="AD30" s="133"/>
      <c r="AE30" s="133"/>
      <c r="AF30" s="133"/>
      <c r="AG30" s="134"/>
      <c r="AH30" s="133"/>
      <c r="AI30" s="133"/>
      <c r="AJ30" s="133"/>
      <c r="AK30" s="134"/>
      <c r="AL30" s="133"/>
      <c r="AM30" s="133"/>
      <c r="AN30" s="133"/>
      <c r="AO30" s="134"/>
      <c r="AP30" s="133"/>
      <c r="AQ30" s="133"/>
      <c r="AR30" s="133"/>
      <c r="AS30" s="134"/>
      <c r="AT30" s="133"/>
      <c r="AU30" s="133"/>
      <c r="AV30" s="133"/>
      <c r="AW30" s="134"/>
    </row>
    <row r="31">
      <c r="A31" s="146"/>
      <c r="B31" s="147"/>
      <c r="C31" s="148"/>
      <c r="D31" s="149"/>
      <c r="E31" s="148"/>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row>
    <row r="32">
      <c r="A32" s="150"/>
      <c r="B32" s="21"/>
      <c r="C32" s="151"/>
      <c r="D32" s="133"/>
      <c r="E32" s="151"/>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row>
    <row r="33">
      <c r="A33" s="150"/>
      <c r="B33" s="21"/>
      <c r="C33" s="151"/>
      <c r="D33" s="133"/>
      <c r="E33" s="151"/>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row>
    <row r="34">
      <c r="A34" s="150"/>
      <c r="B34" s="21"/>
      <c r="C34" s="151"/>
      <c r="D34" s="133"/>
      <c r="E34" s="151"/>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row>
    <row r="35">
      <c r="A35" s="150"/>
      <c r="B35" s="21"/>
      <c r="C35" s="151"/>
      <c r="D35" s="133"/>
      <c r="E35" s="151"/>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row>
    <row r="36">
      <c r="A36" s="150"/>
      <c r="B36" s="21"/>
      <c r="C36" s="151"/>
      <c r="D36" s="133"/>
      <c r="E36" s="151"/>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row>
    <row r="37">
      <c r="A37" s="150"/>
      <c r="B37" s="21"/>
      <c r="C37" s="151"/>
      <c r="D37" s="133"/>
      <c r="E37" s="151"/>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row>
    <row r="38">
      <c r="A38" s="150"/>
      <c r="B38" s="21"/>
      <c r="C38" s="151"/>
      <c r="D38" s="133"/>
      <c r="E38" s="151"/>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row>
    <row r="39">
      <c r="A39" s="150"/>
      <c r="B39" s="21"/>
      <c r="C39" s="151"/>
      <c r="D39" s="133"/>
      <c r="E39" s="151"/>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row>
  </sheetData>
  <mergeCells count="16">
    <mergeCell ref="A1:A2"/>
    <mergeCell ref="B1:B2"/>
    <mergeCell ref="C1:C2"/>
    <mergeCell ref="D1:D2"/>
    <mergeCell ref="E1:E2"/>
    <mergeCell ref="F1:I1"/>
    <mergeCell ref="J1:M1"/>
    <mergeCell ref="AP1:AS1"/>
    <mergeCell ref="AT1:AW1"/>
    <mergeCell ref="N1:Q1"/>
    <mergeCell ref="R1:U1"/>
    <mergeCell ref="V1:Y1"/>
    <mergeCell ref="Z1:AC1"/>
    <mergeCell ref="AD1:AG1"/>
    <mergeCell ref="AH1:AK1"/>
    <mergeCell ref="AL1:AO1"/>
  </mergeCells>
  <conditionalFormatting sqref="A3:A30">
    <cfRule type="expression" dxfId="0" priority="1">
      <formula>$G3="Completed"</formula>
    </cfRule>
  </conditionalFormatting>
  <conditionalFormatting sqref="A3:A30">
    <cfRule type="expression" dxfId="1" priority="2">
      <formula>$G3="In progress"</formula>
    </cfRule>
  </conditionalFormatting>
  <conditionalFormatting sqref="A3:A30">
    <cfRule type="expression" dxfId="2" priority="3">
      <formula>$G3="Not yet started"</formula>
    </cfRule>
  </conditionalFormatting>
  <conditionalFormatting sqref="A3:A30">
    <cfRule type="expression" dxfId="3" priority="4">
      <formula>$G3="Decided not to persue"</formula>
    </cfRule>
  </conditionalFormatting>
  <dataValidations>
    <dataValidation type="list" allowBlank="1" showErrorMessage="1" sqref="A3:A30">
      <formula1>"Core Theme 1,Core Theme 2,Core Theme 3,Core Theme 4,Core Theme 5"</formula1>
    </dataValidation>
  </dataValidations>
  <hyperlinks>
    <hyperlink r:id="rId1" ref="C9"/>
    <hyperlink r:id="rId2" ref="C12"/>
    <hyperlink r:id="rId3" ref="C13"/>
  </hyperlinks>
  <drawing r:id="rId4"/>
</worksheet>
</file>